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0" yWindow="0" windowWidth="20490" windowHeight="7755"/>
  </bookViews>
  <sheets>
    <sheet name="Foglio4" sheetId="1" r:id="rId1"/>
    <sheet name="Foglio1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54" i="1" l="1"/>
  <c r="AF154" i="1"/>
  <c r="AE154" i="1"/>
  <c r="AD155" i="1"/>
  <c r="AD154" i="1"/>
  <c r="AC155" i="1"/>
  <c r="AC154" i="1"/>
  <c r="AB155" i="1"/>
  <c r="AB154" i="1"/>
  <c r="AA155" i="1"/>
  <c r="AA154" i="1"/>
  <c r="Z154" i="1"/>
  <c r="Z155" i="1"/>
  <c r="Y155" i="1"/>
  <c r="Y154" i="1"/>
  <c r="X155" i="1"/>
  <c r="X154" i="1"/>
  <c r="AD117" i="1"/>
  <c r="Y117" i="1"/>
  <c r="AH155" i="1"/>
  <c r="AG155" i="1"/>
  <c r="AF155" i="1"/>
  <c r="AE155" i="1"/>
  <c r="AH152" i="1"/>
  <c r="AD152" i="1"/>
  <c r="AE152" i="1" s="1"/>
  <c r="AF152" i="1" s="1"/>
  <c r="AG152" i="1" s="1"/>
  <c r="Z152" i="1"/>
  <c r="V152" i="1"/>
  <c r="R152" i="1"/>
  <c r="N152" i="1"/>
  <c r="J152" i="1"/>
  <c r="F152" i="1"/>
  <c r="G152" i="1" s="1"/>
  <c r="H152" i="1" s="1"/>
  <c r="I152" i="1" s="1"/>
  <c r="E152" i="1"/>
  <c r="BL157" i="1"/>
  <c r="BJ157" i="1"/>
  <c r="BH157" i="1"/>
  <c r="BF157" i="1"/>
  <c r="BD157" i="1"/>
  <c r="BB157" i="1"/>
  <c r="AZ157" i="1"/>
  <c r="AX157" i="1"/>
  <c r="AV157" i="1"/>
  <c r="AT157" i="1"/>
  <c r="AR157" i="1"/>
  <c r="AP157" i="1"/>
  <c r="AN157" i="1"/>
  <c r="AL157" i="1"/>
  <c r="AJ157" i="1"/>
  <c r="AH157" i="1"/>
  <c r="AF157" i="1"/>
  <c r="AD157" i="1"/>
  <c r="AB157" i="1"/>
  <c r="Z157" i="1"/>
  <c r="X157" i="1"/>
  <c r="V157" i="1"/>
  <c r="T157" i="1"/>
  <c r="R157" i="1"/>
  <c r="P157" i="1"/>
  <c r="N157" i="1"/>
  <c r="L157" i="1"/>
  <c r="J157" i="1"/>
  <c r="K157" i="1" s="1"/>
  <c r="H157" i="1"/>
  <c r="F157" i="1"/>
  <c r="E157" i="1"/>
  <c r="C157" i="1"/>
  <c r="K152" i="1" l="1"/>
  <c r="L152" i="1" s="1"/>
  <c r="M152" i="1" s="1"/>
  <c r="O152" i="1" s="1"/>
  <c r="P152" i="1" s="1"/>
  <c r="Q152" i="1" s="1"/>
  <c r="S152" i="1" s="1"/>
  <c r="T152" i="1" s="1"/>
  <c r="U152" i="1" s="1"/>
  <c r="W152" i="1" s="1"/>
  <c r="X152" i="1" s="1"/>
  <c r="Y152" i="1" s="1"/>
  <c r="AA152" i="1" s="1"/>
  <c r="AB152" i="1" s="1"/>
  <c r="AC152" i="1" s="1"/>
  <c r="G157" i="1"/>
  <c r="I157" i="1" s="1"/>
  <c r="M157" i="1" s="1"/>
  <c r="O157" i="1" s="1"/>
  <c r="Q157" i="1" s="1"/>
  <c r="S157" i="1" s="1"/>
  <c r="U157" i="1" s="1"/>
  <c r="W157" i="1" s="1"/>
  <c r="Y157" i="1" s="1"/>
  <c r="AA157" i="1" s="1"/>
  <c r="AC157" i="1" s="1"/>
  <c r="AE157" i="1" s="1"/>
  <c r="AG157" i="1" s="1"/>
  <c r="AI157" i="1" s="1"/>
  <c r="AK157" i="1" s="1"/>
  <c r="AM157" i="1" s="1"/>
  <c r="AO157" i="1" s="1"/>
  <c r="AQ157" i="1" s="1"/>
  <c r="AS157" i="1" s="1"/>
  <c r="AU157" i="1" s="1"/>
  <c r="AW157" i="1" s="1"/>
  <c r="AY157" i="1" s="1"/>
  <c r="BA157" i="1" s="1"/>
  <c r="BC157" i="1" s="1"/>
  <c r="BE157" i="1" s="1"/>
  <c r="BG157" i="1" s="1"/>
  <c r="BI157" i="1" s="1"/>
  <c r="BK157" i="1" s="1"/>
  <c r="H78" i="1"/>
  <c r="I78" i="1"/>
  <c r="D77" i="1" l="1"/>
  <c r="AG170" i="1" l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70" i="1"/>
  <c r="B169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C167" i="1"/>
  <c r="D167" i="1" s="1"/>
  <c r="E167" i="1" s="1"/>
  <c r="F167" i="1" s="1"/>
  <c r="G167" i="1" s="1"/>
  <c r="H167" i="1" s="1"/>
  <c r="I167" i="1" s="1"/>
  <c r="J167" i="1" s="1"/>
  <c r="K167" i="1" s="1"/>
  <c r="L167" i="1" s="1"/>
  <c r="M167" i="1" s="1"/>
  <c r="N167" i="1" s="1"/>
  <c r="O167" i="1" s="1"/>
  <c r="P167" i="1" s="1"/>
  <c r="Q167" i="1" s="1"/>
  <c r="R167" i="1" s="1"/>
  <c r="S167" i="1" s="1"/>
  <c r="T167" i="1" s="1"/>
  <c r="U167" i="1" s="1"/>
  <c r="V167" i="1" s="1"/>
  <c r="W167" i="1" s="1"/>
  <c r="X167" i="1" s="1"/>
  <c r="Y167" i="1" s="1"/>
  <c r="Z167" i="1" s="1"/>
  <c r="AA167" i="1" s="1"/>
  <c r="AB167" i="1" s="1"/>
  <c r="AC167" i="1" s="1"/>
  <c r="AD167" i="1" s="1"/>
  <c r="AE167" i="1" s="1"/>
  <c r="AF167" i="1" s="1"/>
  <c r="AG167" i="1" s="1"/>
  <c r="BK159" i="1"/>
  <c r="V163" i="1"/>
  <c r="AG165" i="1"/>
  <c r="AG164" i="1"/>
  <c r="D162" i="1"/>
  <c r="E162" i="1" s="1"/>
  <c r="F162" i="1" s="1"/>
  <c r="G162" i="1" s="1"/>
  <c r="H162" i="1" s="1"/>
  <c r="I162" i="1" s="1"/>
  <c r="J162" i="1" s="1"/>
  <c r="K162" i="1" s="1"/>
  <c r="L162" i="1" s="1"/>
  <c r="M162" i="1" s="1"/>
  <c r="N162" i="1" s="1"/>
  <c r="O162" i="1" s="1"/>
  <c r="P162" i="1" s="1"/>
  <c r="Q162" i="1" s="1"/>
  <c r="R162" i="1" s="1"/>
  <c r="S162" i="1" s="1"/>
  <c r="T162" i="1" s="1"/>
  <c r="U162" i="1" s="1"/>
  <c r="V162" i="1" s="1"/>
  <c r="W162" i="1" s="1"/>
  <c r="X162" i="1" s="1"/>
  <c r="Y162" i="1" s="1"/>
  <c r="Z162" i="1" s="1"/>
  <c r="AA162" i="1" s="1"/>
  <c r="AB162" i="1" s="1"/>
  <c r="AC162" i="1" s="1"/>
  <c r="AD162" i="1" s="1"/>
  <c r="AE162" i="1" s="1"/>
  <c r="AF162" i="1" s="1"/>
  <c r="AG162" i="1" s="1"/>
  <c r="C162" i="1"/>
  <c r="D152" i="1"/>
  <c r="C152" i="1"/>
  <c r="M79" i="1" l="1"/>
  <c r="J79" i="1"/>
  <c r="K146" i="1"/>
  <c r="J146" i="1"/>
  <c r="I143" i="1"/>
  <c r="I141" i="1"/>
  <c r="K111" i="1"/>
  <c r="J111" i="1"/>
  <c r="I108" i="1"/>
  <c r="I106" i="1"/>
  <c r="FF111" i="1"/>
  <c r="FE111" i="1"/>
  <c r="FB111" i="1"/>
  <c r="FA111" i="1"/>
  <c r="BH159" i="1" s="1"/>
  <c r="EZ111" i="1"/>
  <c r="EW111" i="1"/>
  <c r="EV111" i="1"/>
  <c r="BF159" i="1" s="1"/>
  <c r="EU111" i="1"/>
  <c r="ER111" i="1"/>
  <c r="EQ111" i="1"/>
  <c r="BD159" i="1" s="1"/>
  <c r="EP111" i="1"/>
  <c r="EM111" i="1"/>
  <c r="EL111" i="1"/>
  <c r="BB159" i="1" s="1"/>
  <c r="EK111" i="1"/>
  <c r="EH111" i="1"/>
  <c r="EG111" i="1"/>
  <c r="AZ159" i="1" s="1"/>
  <c r="EF111" i="1"/>
  <c r="EC111" i="1"/>
  <c r="EB111" i="1"/>
  <c r="AX159" i="1" s="1"/>
  <c r="EA111" i="1"/>
  <c r="DX111" i="1"/>
  <c r="DW111" i="1"/>
  <c r="AV159" i="1" s="1"/>
  <c r="DV111" i="1"/>
  <c r="DS111" i="1"/>
  <c r="DR111" i="1"/>
  <c r="AT159" i="1" s="1"/>
  <c r="DQ111" i="1"/>
  <c r="DN111" i="1"/>
  <c r="DM111" i="1"/>
  <c r="AR159" i="1" s="1"/>
  <c r="DL111" i="1"/>
  <c r="DD76" i="1"/>
  <c r="J76" i="1"/>
  <c r="BJ159" i="1" l="1"/>
  <c r="AF164" i="1" s="1"/>
  <c r="I111" i="1"/>
  <c r="B154" i="1" s="1"/>
  <c r="I146" i="1"/>
  <c r="B155" i="1" s="1"/>
  <c r="FJ112" i="1"/>
  <c r="FJ147" i="1" s="1"/>
  <c r="FI143" i="1"/>
  <c r="FH143" i="1"/>
  <c r="FF143" i="1"/>
  <c r="FE143" i="1"/>
  <c r="FC143" i="1"/>
  <c r="FB143" i="1"/>
  <c r="FA143" i="1"/>
  <c r="EZ143" i="1"/>
  <c r="EX143" i="1"/>
  <c r="EW143" i="1"/>
  <c r="EV143" i="1"/>
  <c r="EU143" i="1"/>
  <c r="ES143" i="1"/>
  <c r="ER143" i="1"/>
  <c r="EQ143" i="1"/>
  <c r="EP143" i="1"/>
  <c r="EN143" i="1"/>
  <c r="EM143" i="1"/>
  <c r="EL143" i="1"/>
  <c r="EK143" i="1"/>
  <c r="EI143" i="1"/>
  <c r="EH143" i="1"/>
  <c r="EG143" i="1"/>
  <c r="EF143" i="1"/>
  <c r="ED143" i="1"/>
  <c r="EC143" i="1"/>
  <c r="EB143" i="1"/>
  <c r="EA143" i="1"/>
  <c r="DY143" i="1"/>
  <c r="DX143" i="1"/>
  <c r="DW143" i="1"/>
  <c r="DV143" i="1"/>
  <c r="DT143" i="1"/>
  <c r="DS143" i="1"/>
  <c r="DR143" i="1"/>
  <c r="DQ143" i="1"/>
  <c r="DO143" i="1"/>
  <c r="DN143" i="1"/>
  <c r="DM143" i="1"/>
  <c r="DL143" i="1"/>
  <c r="DJ143" i="1"/>
  <c r="DI143" i="1"/>
  <c r="DH143" i="1"/>
  <c r="DG143" i="1"/>
  <c r="DE143" i="1"/>
  <c r="DD143" i="1"/>
  <c r="DC143" i="1"/>
  <c r="DB143" i="1"/>
  <c r="CZ143" i="1"/>
  <c r="CY143" i="1"/>
  <c r="CX143" i="1"/>
  <c r="CW143" i="1"/>
  <c r="CU143" i="1"/>
  <c r="CT143" i="1"/>
  <c r="CS143" i="1"/>
  <c r="CR143" i="1"/>
  <c r="CP143" i="1"/>
  <c r="CO143" i="1"/>
  <c r="CN143" i="1"/>
  <c r="CM143" i="1"/>
  <c r="CK143" i="1"/>
  <c r="CJ143" i="1"/>
  <c r="CI143" i="1"/>
  <c r="CH143" i="1"/>
  <c r="CF143" i="1"/>
  <c r="CE143" i="1"/>
  <c r="CD143" i="1"/>
  <c r="CC143" i="1"/>
  <c r="CA143" i="1"/>
  <c r="BZ143" i="1"/>
  <c r="BY143" i="1"/>
  <c r="BX143" i="1"/>
  <c r="BV143" i="1"/>
  <c r="BU143" i="1"/>
  <c r="BT143" i="1"/>
  <c r="BS143" i="1"/>
  <c r="BQ143" i="1"/>
  <c r="BP143" i="1"/>
  <c r="BO143" i="1"/>
  <c r="BN143" i="1"/>
  <c r="BL143" i="1"/>
  <c r="BK143" i="1"/>
  <c r="BJ143" i="1"/>
  <c r="BI143" i="1"/>
  <c r="BG143" i="1"/>
  <c r="BF143" i="1"/>
  <c r="BE143" i="1"/>
  <c r="BD143" i="1"/>
  <c r="BB143" i="1"/>
  <c r="BA143" i="1"/>
  <c r="AZ143" i="1"/>
  <c r="AY143" i="1"/>
  <c r="AW143" i="1"/>
  <c r="AV143" i="1"/>
  <c r="AU143" i="1"/>
  <c r="AT143" i="1"/>
  <c r="AR143" i="1"/>
  <c r="AQ143" i="1"/>
  <c r="AP143" i="1"/>
  <c r="AO143" i="1"/>
  <c r="AM143" i="1"/>
  <c r="AL143" i="1"/>
  <c r="AK143" i="1"/>
  <c r="AJ143" i="1"/>
  <c r="AH143" i="1"/>
  <c r="AG143" i="1"/>
  <c r="AF143" i="1"/>
  <c r="AE143" i="1"/>
  <c r="AC143" i="1"/>
  <c r="AB143" i="1"/>
  <c r="AA143" i="1"/>
  <c r="Z143" i="1"/>
  <c r="X143" i="1"/>
  <c r="W143" i="1"/>
  <c r="V143" i="1"/>
  <c r="U143" i="1"/>
  <c r="S143" i="1"/>
  <c r="R143" i="1"/>
  <c r="FI144" i="1"/>
  <c r="FH144" i="1"/>
  <c r="FF144" i="1"/>
  <c r="FE144" i="1"/>
  <c r="FC144" i="1"/>
  <c r="FB144" i="1"/>
  <c r="FA144" i="1"/>
  <c r="EZ144" i="1"/>
  <c r="EX144" i="1"/>
  <c r="EW144" i="1"/>
  <c r="EV144" i="1"/>
  <c r="EU144" i="1"/>
  <c r="ES144" i="1"/>
  <c r="ER144" i="1"/>
  <c r="EQ144" i="1"/>
  <c r="EP144" i="1"/>
  <c r="EN144" i="1"/>
  <c r="EM144" i="1"/>
  <c r="EL144" i="1"/>
  <c r="EK144" i="1"/>
  <c r="EI144" i="1"/>
  <c r="EH144" i="1"/>
  <c r="EG144" i="1"/>
  <c r="EF144" i="1"/>
  <c r="ED144" i="1"/>
  <c r="EC144" i="1"/>
  <c r="EB144" i="1"/>
  <c r="EA144" i="1"/>
  <c r="DY144" i="1"/>
  <c r="DX144" i="1"/>
  <c r="DW144" i="1"/>
  <c r="DV144" i="1"/>
  <c r="DT144" i="1"/>
  <c r="DS144" i="1"/>
  <c r="DR144" i="1"/>
  <c r="DQ144" i="1"/>
  <c r="DO144" i="1"/>
  <c r="DN144" i="1"/>
  <c r="DM144" i="1"/>
  <c r="DL144" i="1"/>
  <c r="DJ144" i="1"/>
  <c r="DI144" i="1"/>
  <c r="DH144" i="1"/>
  <c r="DG144" i="1"/>
  <c r="DE144" i="1"/>
  <c r="DD144" i="1"/>
  <c r="DC144" i="1"/>
  <c r="DB144" i="1"/>
  <c r="CZ144" i="1"/>
  <c r="CY144" i="1"/>
  <c r="CX144" i="1"/>
  <c r="CW144" i="1"/>
  <c r="CU144" i="1"/>
  <c r="CT144" i="1"/>
  <c r="CS144" i="1"/>
  <c r="CR144" i="1"/>
  <c r="CP144" i="1"/>
  <c r="CO144" i="1"/>
  <c r="CN144" i="1"/>
  <c r="CM144" i="1"/>
  <c r="CK144" i="1"/>
  <c r="CJ144" i="1"/>
  <c r="CI144" i="1"/>
  <c r="CH144" i="1"/>
  <c r="CF144" i="1"/>
  <c r="CE144" i="1"/>
  <c r="CD144" i="1"/>
  <c r="CC144" i="1"/>
  <c r="CA144" i="1"/>
  <c r="BZ144" i="1"/>
  <c r="BY144" i="1"/>
  <c r="BX144" i="1"/>
  <c r="BV144" i="1"/>
  <c r="BU144" i="1"/>
  <c r="BT144" i="1"/>
  <c r="BS144" i="1"/>
  <c r="BQ144" i="1"/>
  <c r="BP144" i="1"/>
  <c r="BO144" i="1"/>
  <c r="BN144" i="1"/>
  <c r="BL144" i="1"/>
  <c r="BK144" i="1"/>
  <c r="BJ144" i="1"/>
  <c r="BI144" i="1"/>
  <c r="BG144" i="1"/>
  <c r="BF144" i="1"/>
  <c r="BE144" i="1"/>
  <c r="BD144" i="1"/>
  <c r="BB144" i="1"/>
  <c r="BA144" i="1"/>
  <c r="AZ144" i="1"/>
  <c r="AY144" i="1"/>
  <c r="AW144" i="1"/>
  <c r="AV144" i="1"/>
  <c r="AU144" i="1"/>
  <c r="AT144" i="1"/>
  <c r="AR144" i="1"/>
  <c r="AQ144" i="1"/>
  <c r="AP144" i="1"/>
  <c r="AO144" i="1"/>
  <c r="AM144" i="1"/>
  <c r="AL144" i="1"/>
  <c r="AK144" i="1"/>
  <c r="AJ144" i="1"/>
  <c r="AH144" i="1"/>
  <c r="AG144" i="1"/>
  <c r="AF144" i="1"/>
  <c r="AE144" i="1"/>
  <c r="AC144" i="1"/>
  <c r="AB144" i="1"/>
  <c r="AA144" i="1"/>
  <c r="Z144" i="1"/>
  <c r="X144" i="1"/>
  <c r="W144" i="1"/>
  <c r="V144" i="1"/>
  <c r="U144" i="1"/>
  <c r="S144" i="1"/>
  <c r="R144" i="1"/>
  <c r="O117" i="1"/>
  <c r="T117" i="1" s="1"/>
  <c r="AI117" i="1" s="1"/>
  <c r="AN117" i="1" s="1"/>
  <c r="FD112" i="1"/>
  <c r="FD147" i="1" s="1"/>
  <c r="EY112" i="1"/>
  <c r="EY147" i="1" s="1"/>
  <c r="ET112" i="1"/>
  <c r="ET147" i="1" s="1"/>
  <c r="EO112" i="1"/>
  <c r="EO147" i="1" s="1"/>
  <c r="EJ112" i="1"/>
  <c r="EJ147" i="1" s="1"/>
  <c r="EE112" i="1"/>
  <c r="EE147" i="1" s="1"/>
  <c r="DZ112" i="1"/>
  <c r="DZ147" i="1" s="1"/>
  <c r="DU112" i="1"/>
  <c r="DU147" i="1" s="1"/>
  <c r="DP112" i="1"/>
  <c r="DP147" i="1" s="1"/>
  <c r="DK112" i="1"/>
  <c r="DK147" i="1" s="1"/>
  <c r="P144" i="1"/>
  <c r="P143" i="1"/>
  <c r="M144" i="1"/>
  <c r="M143" i="1"/>
  <c r="O124" i="1"/>
  <c r="T124" i="1" s="1"/>
  <c r="Y124" i="1" s="1"/>
  <c r="AD124" i="1" s="1"/>
  <c r="AI124" i="1" s="1"/>
  <c r="AN124" i="1" s="1"/>
  <c r="AS124" i="1" s="1"/>
  <c r="AX124" i="1" s="1"/>
  <c r="BC124" i="1" s="1"/>
  <c r="BH124" i="1" s="1"/>
  <c r="BM124" i="1" s="1"/>
  <c r="BR124" i="1" s="1"/>
  <c r="BW124" i="1" s="1"/>
  <c r="CB124" i="1" s="1"/>
  <c r="CG124" i="1" s="1"/>
  <c r="CL124" i="1" s="1"/>
  <c r="CQ124" i="1" s="1"/>
  <c r="CV124" i="1" s="1"/>
  <c r="DA124" i="1" s="1"/>
  <c r="DF124" i="1" s="1"/>
  <c r="DK124" i="1" s="1"/>
  <c r="O135" i="1"/>
  <c r="T135" i="1" s="1"/>
  <c r="Y135" i="1" s="1"/>
  <c r="AD135" i="1" s="1"/>
  <c r="AI135" i="1" s="1"/>
  <c r="AN135" i="1" s="1"/>
  <c r="AS135" i="1" s="1"/>
  <c r="AX135" i="1" s="1"/>
  <c r="BC135" i="1" s="1"/>
  <c r="BH135" i="1" s="1"/>
  <c r="BM135" i="1" s="1"/>
  <c r="BR135" i="1" s="1"/>
  <c r="O134" i="1"/>
  <c r="T134" i="1" s="1"/>
  <c r="Y134" i="1" s="1"/>
  <c r="AD134" i="1" s="1"/>
  <c r="AI134" i="1" s="1"/>
  <c r="AN134" i="1" s="1"/>
  <c r="AS134" i="1" s="1"/>
  <c r="AX134" i="1" s="1"/>
  <c r="BC134" i="1" s="1"/>
  <c r="BH134" i="1" s="1"/>
  <c r="BM134" i="1" s="1"/>
  <c r="BR134" i="1" s="1"/>
  <c r="O126" i="1"/>
  <c r="T126" i="1" s="1"/>
  <c r="Y126" i="1" s="1"/>
  <c r="AD126" i="1" s="1"/>
  <c r="AI126" i="1" s="1"/>
  <c r="AN126" i="1" s="1"/>
  <c r="O125" i="1"/>
  <c r="T125" i="1" s="1"/>
  <c r="Y125" i="1" s="1"/>
  <c r="AD125" i="1" s="1"/>
  <c r="AI125" i="1" s="1"/>
  <c r="AN125" i="1" s="1"/>
  <c r="O123" i="1"/>
  <c r="T123" i="1" s="1"/>
  <c r="Y123" i="1" s="1"/>
  <c r="O122" i="1"/>
  <c r="T122" i="1" s="1"/>
  <c r="Y122" i="1" s="1"/>
  <c r="O121" i="1"/>
  <c r="T121" i="1" s="1"/>
  <c r="O120" i="1"/>
  <c r="T120" i="1" s="1"/>
  <c r="O119" i="1"/>
  <c r="O118" i="1"/>
  <c r="DJ108" i="1"/>
  <c r="DI108" i="1"/>
  <c r="DH108" i="1"/>
  <c r="DG108" i="1"/>
  <c r="DE108" i="1"/>
  <c r="DD108" i="1"/>
  <c r="DC108" i="1"/>
  <c r="DB108" i="1"/>
  <c r="CZ108" i="1"/>
  <c r="CY108" i="1"/>
  <c r="CX108" i="1"/>
  <c r="CW108" i="1"/>
  <c r="CU108" i="1"/>
  <c r="CT108" i="1"/>
  <c r="CS108" i="1"/>
  <c r="CR108" i="1"/>
  <c r="CP108" i="1"/>
  <c r="CO108" i="1"/>
  <c r="CN108" i="1"/>
  <c r="CM108" i="1"/>
  <c r="CK108" i="1"/>
  <c r="CJ108" i="1"/>
  <c r="CI108" i="1"/>
  <c r="CH108" i="1"/>
  <c r="CF108" i="1"/>
  <c r="CE108" i="1"/>
  <c r="CD108" i="1"/>
  <c r="CC108" i="1"/>
  <c r="CA108" i="1"/>
  <c r="BZ108" i="1"/>
  <c r="BY108" i="1"/>
  <c r="BX108" i="1"/>
  <c r="BV108" i="1"/>
  <c r="BU108" i="1"/>
  <c r="BT108" i="1"/>
  <c r="BS108" i="1"/>
  <c r="BQ108" i="1"/>
  <c r="BP108" i="1"/>
  <c r="BO108" i="1"/>
  <c r="BN108" i="1"/>
  <c r="BL108" i="1"/>
  <c r="BK108" i="1"/>
  <c r="BJ108" i="1"/>
  <c r="BI108" i="1"/>
  <c r="BG108" i="1"/>
  <c r="BF108" i="1"/>
  <c r="BE108" i="1"/>
  <c r="BD108" i="1"/>
  <c r="BB108" i="1"/>
  <c r="BA108" i="1"/>
  <c r="AZ108" i="1"/>
  <c r="AY108" i="1"/>
  <c r="AW108" i="1"/>
  <c r="AV108" i="1"/>
  <c r="AU108" i="1"/>
  <c r="AT108" i="1"/>
  <c r="AR108" i="1"/>
  <c r="AQ108" i="1"/>
  <c r="AP108" i="1"/>
  <c r="AO108" i="1"/>
  <c r="AM108" i="1"/>
  <c r="AL108" i="1"/>
  <c r="AK108" i="1"/>
  <c r="AJ108" i="1"/>
  <c r="AH108" i="1"/>
  <c r="AG108" i="1"/>
  <c r="AF108" i="1"/>
  <c r="AE108" i="1"/>
  <c r="AC108" i="1"/>
  <c r="AB108" i="1"/>
  <c r="AA108" i="1"/>
  <c r="Z108" i="1"/>
  <c r="X108" i="1"/>
  <c r="W108" i="1"/>
  <c r="V108" i="1"/>
  <c r="U108" i="1"/>
  <c r="S108" i="1"/>
  <c r="R108" i="1"/>
  <c r="Q108" i="1"/>
  <c r="P108" i="1"/>
  <c r="DJ109" i="1"/>
  <c r="DI109" i="1"/>
  <c r="DH109" i="1"/>
  <c r="DG109" i="1"/>
  <c r="DE109" i="1"/>
  <c r="DD109" i="1"/>
  <c r="DC109" i="1"/>
  <c r="DB109" i="1"/>
  <c r="CZ109" i="1"/>
  <c r="CY109" i="1"/>
  <c r="CX109" i="1"/>
  <c r="CW109" i="1"/>
  <c r="CU109" i="1"/>
  <c r="CT109" i="1"/>
  <c r="CS109" i="1"/>
  <c r="CR109" i="1"/>
  <c r="CP109" i="1"/>
  <c r="CO109" i="1"/>
  <c r="CN109" i="1"/>
  <c r="CM109" i="1"/>
  <c r="CK109" i="1"/>
  <c r="CJ109" i="1"/>
  <c r="CI109" i="1"/>
  <c r="CH109" i="1"/>
  <c r="CF109" i="1"/>
  <c r="CE109" i="1"/>
  <c r="CD109" i="1"/>
  <c r="CC109" i="1"/>
  <c r="CA109" i="1"/>
  <c r="BZ109" i="1"/>
  <c r="BY109" i="1"/>
  <c r="BX109" i="1"/>
  <c r="BV109" i="1"/>
  <c r="BU109" i="1"/>
  <c r="BT109" i="1"/>
  <c r="BS109" i="1"/>
  <c r="BQ109" i="1"/>
  <c r="BP109" i="1"/>
  <c r="BO109" i="1"/>
  <c r="BN109" i="1"/>
  <c r="BL109" i="1"/>
  <c r="BK109" i="1"/>
  <c r="BJ109" i="1"/>
  <c r="BI109" i="1"/>
  <c r="BG109" i="1"/>
  <c r="BF109" i="1"/>
  <c r="BE109" i="1"/>
  <c r="BD109" i="1"/>
  <c r="BB109" i="1"/>
  <c r="BA109" i="1"/>
  <c r="AZ109" i="1"/>
  <c r="AY109" i="1"/>
  <c r="AW109" i="1"/>
  <c r="AV109" i="1"/>
  <c r="AU109" i="1"/>
  <c r="AT109" i="1"/>
  <c r="AR109" i="1"/>
  <c r="AQ109" i="1"/>
  <c r="AP109" i="1"/>
  <c r="AO109" i="1"/>
  <c r="AM109" i="1"/>
  <c r="AL109" i="1"/>
  <c r="AK109" i="1"/>
  <c r="AJ109" i="1"/>
  <c r="AH109" i="1"/>
  <c r="AG109" i="1"/>
  <c r="AF109" i="1"/>
  <c r="AE109" i="1"/>
  <c r="AC109" i="1"/>
  <c r="AB109" i="1"/>
  <c r="AA109" i="1"/>
  <c r="Z109" i="1"/>
  <c r="X109" i="1"/>
  <c r="W109" i="1"/>
  <c r="V109" i="1"/>
  <c r="U109" i="1"/>
  <c r="S109" i="1"/>
  <c r="R109" i="1"/>
  <c r="Q109" i="1"/>
  <c r="P109" i="1"/>
  <c r="AS117" i="1" l="1"/>
  <c r="AX117" i="1" s="1"/>
  <c r="BC117" i="1" s="1"/>
  <c r="BH117" i="1" s="1"/>
  <c r="BM117" i="1" s="1"/>
  <c r="BR117" i="1" s="1"/>
  <c r="BW117" i="1" s="1"/>
  <c r="CB117" i="1" s="1"/>
  <c r="AH146" i="1"/>
  <c r="K160" i="1" s="1"/>
  <c r="AR146" i="1"/>
  <c r="O160" i="1" s="1"/>
  <c r="BQ146" i="1"/>
  <c r="Y160" i="1" s="1"/>
  <c r="P146" i="1"/>
  <c r="Q146" i="1"/>
  <c r="D160" i="1" s="1"/>
  <c r="R111" i="1"/>
  <c r="AB111" i="1"/>
  <c r="AG111" i="1"/>
  <c r="AQ111" i="1"/>
  <c r="AV111" i="1"/>
  <c r="BF111" i="1"/>
  <c r="BK111" i="1"/>
  <c r="BU111" i="1"/>
  <c r="CE111" i="1"/>
  <c r="CJ111" i="1"/>
  <c r="CT111" i="1"/>
  <c r="CY111" i="1"/>
  <c r="DI111" i="1"/>
  <c r="CP146" i="1"/>
  <c r="AI160" i="1" s="1"/>
  <c r="EX146" i="1"/>
  <c r="BG160" i="1" s="1"/>
  <c r="R146" i="1"/>
  <c r="W146" i="1"/>
  <c r="AG146" i="1"/>
  <c r="AM146" i="1"/>
  <c r="M160" i="1" s="1"/>
  <c r="AL146" i="1"/>
  <c r="AV146" i="1"/>
  <c r="BF146" i="1"/>
  <c r="BP146" i="1"/>
  <c r="BV146" i="1"/>
  <c r="AA160" i="1" s="1"/>
  <c r="BU146" i="1"/>
  <c r="BZ146" i="1"/>
  <c r="CJ146" i="1"/>
  <c r="CT146" i="1"/>
  <c r="CZ146" i="1"/>
  <c r="AM160" i="1" s="1"/>
  <c r="CY146" i="1"/>
  <c r="DD146" i="1"/>
  <c r="DN146" i="1"/>
  <c r="DS146" i="1"/>
  <c r="DX146" i="1"/>
  <c r="EC146" i="1"/>
  <c r="EH146" i="1"/>
  <c r="EM146" i="1"/>
  <c r="ER146" i="1"/>
  <c r="EW146" i="1"/>
  <c r="FH146" i="1"/>
  <c r="M146" i="1"/>
  <c r="M147" i="1" s="1"/>
  <c r="N146" i="1"/>
  <c r="C160" i="1" s="1"/>
  <c r="X146" i="1"/>
  <c r="G160" i="1" s="1"/>
  <c r="AW146" i="1"/>
  <c r="Q160" i="1" s="1"/>
  <c r="AC146" i="1"/>
  <c r="I160" i="1" s="1"/>
  <c r="W111" i="1"/>
  <c r="AL111" i="1"/>
  <c r="BA111" i="1"/>
  <c r="BP111" i="1"/>
  <c r="BZ111" i="1"/>
  <c r="CO111" i="1"/>
  <c r="DD111" i="1"/>
  <c r="AB146" i="1"/>
  <c r="AQ146" i="1"/>
  <c r="BB146" i="1"/>
  <c r="S160" i="1" s="1"/>
  <c r="BA146" i="1"/>
  <c r="BK146" i="1"/>
  <c r="CE146" i="1"/>
  <c r="CO146" i="1"/>
  <c r="DI146" i="1"/>
  <c r="FB146" i="1"/>
  <c r="P111" i="1"/>
  <c r="Q111" i="1"/>
  <c r="D159" i="1" s="1"/>
  <c r="U111" i="1"/>
  <c r="V111" i="1"/>
  <c r="F159" i="1" s="1"/>
  <c r="Z111" i="1"/>
  <c r="AA111" i="1"/>
  <c r="H159" i="1" s="1"/>
  <c r="E164" i="1" s="1"/>
  <c r="AF111" i="1"/>
  <c r="J159" i="1" s="1"/>
  <c r="AE111" i="1"/>
  <c r="AJ111" i="1"/>
  <c r="AK111" i="1"/>
  <c r="L159" i="1" s="1"/>
  <c r="AP111" i="1"/>
  <c r="N159" i="1" s="1"/>
  <c r="H164" i="1" s="1"/>
  <c r="AO111" i="1"/>
  <c r="AT111" i="1"/>
  <c r="AU111" i="1"/>
  <c r="P159" i="1" s="1"/>
  <c r="I164" i="1" s="1"/>
  <c r="AZ111" i="1"/>
  <c r="R159" i="1" s="1"/>
  <c r="AY111" i="1"/>
  <c r="BD111" i="1"/>
  <c r="BE111" i="1"/>
  <c r="T159" i="1" s="1"/>
  <c r="BI111" i="1"/>
  <c r="BJ111" i="1"/>
  <c r="V159" i="1" s="1"/>
  <c r="BO111" i="1"/>
  <c r="X159" i="1" s="1"/>
  <c r="BN111" i="1"/>
  <c r="BS111" i="1"/>
  <c r="BT111" i="1"/>
  <c r="Z159" i="1" s="1"/>
  <c r="BX111" i="1"/>
  <c r="BY111" i="1"/>
  <c r="AB159" i="1" s="1"/>
  <c r="CC111" i="1"/>
  <c r="CD111" i="1"/>
  <c r="AD159" i="1" s="1"/>
  <c r="CH111" i="1"/>
  <c r="CI111" i="1"/>
  <c r="AF159" i="1" s="1"/>
  <c r="Q164" i="1" s="1"/>
  <c r="CM111" i="1"/>
  <c r="CN111" i="1"/>
  <c r="AH159" i="1" s="1"/>
  <c r="CR111" i="1"/>
  <c r="CS111" i="1"/>
  <c r="AJ159" i="1" s="1"/>
  <c r="CW111" i="1"/>
  <c r="CX111" i="1"/>
  <c r="AL159" i="1" s="1"/>
  <c r="DB111" i="1"/>
  <c r="DC111" i="1"/>
  <c r="AN159" i="1" s="1"/>
  <c r="U164" i="1" s="1"/>
  <c r="DG111" i="1"/>
  <c r="DH111" i="1"/>
  <c r="AP159" i="1" s="1"/>
  <c r="S146" i="1"/>
  <c r="E160" i="1" s="1"/>
  <c r="BL146" i="1"/>
  <c r="W160" i="1" s="1"/>
  <c r="V146" i="1"/>
  <c r="F160" i="1" s="1"/>
  <c r="D165" i="1" s="1"/>
  <c r="U146" i="1"/>
  <c r="Z146" i="1"/>
  <c r="AA146" i="1"/>
  <c r="H160" i="1" s="1"/>
  <c r="AE146" i="1"/>
  <c r="AF146" i="1"/>
  <c r="J160" i="1" s="1"/>
  <c r="AJ146" i="1"/>
  <c r="AK146" i="1"/>
  <c r="L160" i="1" s="1"/>
  <c r="AO146" i="1"/>
  <c r="AP146" i="1"/>
  <c r="N160" i="1" s="1"/>
  <c r="AT146" i="1"/>
  <c r="AU146" i="1"/>
  <c r="P160" i="1" s="1"/>
  <c r="AZ146" i="1"/>
  <c r="R160" i="1" s="1"/>
  <c r="AY146" i="1"/>
  <c r="BE146" i="1"/>
  <c r="T160" i="1" s="1"/>
  <c r="BD146" i="1"/>
  <c r="BJ146" i="1"/>
  <c r="V160" i="1" s="1"/>
  <c r="BI146" i="1"/>
  <c r="BN146" i="1"/>
  <c r="BO146" i="1"/>
  <c r="X160" i="1" s="1"/>
  <c r="BT146" i="1"/>
  <c r="Z160" i="1" s="1"/>
  <c r="BS146" i="1"/>
  <c r="BY146" i="1"/>
  <c r="AB160" i="1" s="1"/>
  <c r="BX146" i="1"/>
  <c r="CD146" i="1"/>
  <c r="AD160" i="1" s="1"/>
  <c r="CC146" i="1"/>
  <c r="CH146" i="1"/>
  <c r="CI146" i="1"/>
  <c r="AF160" i="1" s="1"/>
  <c r="CN146" i="1"/>
  <c r="AH160" i="1" s="1"/>
  <c r="CM146" i="1"/>
  <c r="CS146" i="1"/>
  <c r="AJ160" i="1" s="1"/>
  <c r="CR146" i="1"/>
  <c r="CX146" i="1"/>
  <c r="AL160" i="1" s="1"/>
  <c r="T165" i="1" s="1"/>
  <c r="CW146" i="1"/>
  <c r="DB146" i="1"/>
  <c r="DC146" i="1"/>
  <c r="AN160" i="1" s="1"/>
  <c r="DH146" i="1"/>
  <c r="AP160" i="1" s="1"/>
  <c r="DG146" i="1"/>
  <c r="DM146" i="1"/>
  <c r="AR160" i="1" s="1"/>
  <c r="DL146" i="1"/>
  <c r="DR146" i="1"/>
  <c r="AT160" i="1" s="1"/>
  <c r="DQ146" i="1"/>
  <c r="DV146" i="1"/>
  <c r="DW146" i="1"/>
  <c r="AV160" i="1" s="1"/>
  <c r="EB146" i="1"/>
  <c r="AX160" i="1" s="1"/>
  <c r="Z165" i="1" s="1"/>
  <c r="EA146" i="1"/>
  <c r="EG146" i="1"/>
  <c r="AZ160" i="1" s="1"/>
  <c r="EF146" i="1"/>
  <c r="EL146" i="1"/>
  <c r="BB160" i="1" s="1"/>
  <c r="EK146" i="1"/>
  <c r="EP146" i="1"/>
  <c r="EQ146" i="1"/>
  <c r="BD160" i="1" s="1"/>
  <c r="EV146" i="1"/>
  <c r="BF160" i="1" s="1"/>
  <c r="EU146" i="1"/>
  <c r="FA146" i="1"/>
  <c r="BH160" i="1" s="1"/>
  <c r="EZ146" i="1"/>
  <c r="FF146" i="1"/>
  <c r="FE146" i="1"/>
  <c r="FI146" i="1"/>
  <c r="BK160" i="1" s="1"/>
  <c r="EN146" i="1"/>
  <c r="BC160" i="1" s="1"/>
  <c r="EI146" i="1"/>
  <c r="BA160" i="1" s="1"/>
  <c r="AA165" i="1" s="1"/>
  <c r="DJ146" i="1"/>
  <c r="AQ160" i="1" s="1"/>
  <c r="CF146" i="1"/>
  <c r="AE160" i="1" s="1"/>
  <c r="BG146" i="1"/>
  <c r="U160" i="1" s="1"/>
  <c r="CA146" i="1"/>
  <c r="AC160" i="1" s="1"/>
  <c r="CK146" i="1"/>
  <c r="AG160" i="1" s="1"/>
  <c r="CU146" i="1"/>
  <c r="AK160" i="1" s="1"/>
  <c r="S165" i="1" s="1"/>
  <c r="DE146" i="1"/>
  <c r="AO160" i="1" s="1"/>
  <c r="DO146" i="1"/>
  <c r="AS160" i="1" s="1"/>
  <c r="ED146" i="1"/>
  <c r="AY160" i="1" s="1"/>
  <c r="FC146" i="1"/>
  <c r="BI160" i="1" s="1"/>
  <c r="ES146" i="1"/>
  <c r="BE160" i="1" s="1"/>
  <c r="DY146" i="1"/>
  <c r="AW160" i="1" s="1"/>
  <c r="Y165" i="1" s="1"/>
  <c r="DT146" i="1"/>
  <c r="AU160" i="1" s="1"/>
  <c r="DP124" i="1"/>
  <c r="DU124" i="1" s="1"/>
  <c r="DZ124" i="1" s="1"/>
  <c r="EE124" i="1" s="1"/>
  <c r="EJ124" i="1" s="1"/>
  <c r="EO124" i="1" s="1"/>
  <c r="ET124" i="1" s="1"/>
  <c r="EY124" i="1" s="1"/>
  <c r="FD124" i="1" s="1"/>
  <c r="FG124" i="1" s="1"/>
  <c r="FJ124" i="1" s="1"/>
  <c r="CP111" i="1"/>
  <c r="AI159" i="1" s="1"/>
  <c r="R164" i="1" s="1"/>
  <c r="CU111" i="1"/>
  <c r="AK159" i="1" s="1"/>
  <c r="S164" i="1" s="1"/>
  <c r="CZ111" i="1"/>
  <c r="AM159" i="1" s="1"/>
  <c r="DE111" i="1"/>
  <c r="AO159" i="1" s="1"/>
  <c r="DJ111" i="1"/>
  <c r="AQ159" i="1" s="1"/>
  <c r="V164" i="1" s="1"/>
  <c r="DO111" i="1"/>
  <c r="AS159" i="1" s="1"/>
  <c r="W164" i="1" s="1"/>
  <c r="DT111" i="1"/>
  <c r="AU159" i="1" s="1"/>
  <c r="X164" i="1" s="1"/>
  <c r="DY111" i="1"/>
  <c r="AW159" i="1" s="1"/>
  <c r="Y164" i="1" s="1"/>
  <c r="ED111" i="1"/>
  <c r="AY159" i="1" s="1"/>
  <c r="Z164" i="1" s="1"/>
  <c r="EI111" i="1"/>
  <c r="BA159" i="1" s="1"/>
  <c r="AA164" i="1" s="1"/>
  <c r="EN111" i="1"/>
  <c r="BC159" i="1" s="1"/>
  <c r="AB164" i="1" s="1"/>
  <c r="ES111" i="1"/>
  <c r="BE159" i="1" s="1"/>
  <c r="AC164" i="1" s="1"/>
  <c r="EX111" i="1"/>
  <c r="FC111" i="1"/>
  <c r="BI159" i="1" s="1"/>
  <c r="AE164" i="1" s="1"/>
  <c r="CK111" i="1"/>
  <c r="AG159" i="1" s="1"/>
  <c r="CF111" i="1"/>
  <c r="AE159" i="1" s="1"/>
  <c r="CA111" i="1"/>
  <c r="AC159" i="1" s="1"/>
  <c r="BV111" i="1"/>
  <c r="AA159" i="1" s="1"/>
  <c r="BQ111" i="1"/>
  <c r="Y159" i="1" s="1"/>
  <c r="BL111" i="1"/>
  <c r="W159" i="1" s="1"/>
  <c r="L164" i="1" s="1"/>
  <c r="BG111" i="1"/>
  <c r="U159" i="1" s="1"/>
  <c r="BB111" i="1"/>
  <c r="S159" i="1" s="1"/>
  <c r="AW111" i="1"/>
  <c r="Q159" i="1" s="1"/>
  <c r="AR111" i="1"/>
  <c r="O159" i="1" s="1"/>
  <c r="AM111" i="1"/>
  <c r="M159" i="1" s="1"/>
  <c r="AH111" i="1"/>
  <c r="K159" i="1" s="1"/>
  <c r="AC111" i="1"/>
  <c r="I159" i="1" s="1"/>
  <c r="X111" i="1"/>
  <c r="G159" i="1" s="1"/>
  <c r="S111" i="1"/>
  <c r="E159" i="1" s="1"/>
  <c r="T3" i="1"/>
  <c r="Y3" i="1" s="1"/>
  <c r="AA3" i="1"/>
  <c r="AD3" i="1" s="1"/>
  <c r="AI3" i="1" s="1"/>
  <c r="AK3" i="1"/>
  <c r="AL3" i="1"/>
  <c r="AM3" i="1"/>
  <c r="AN3" i="1"/>
  <c r="AO3" i="1"/>
  <c r="AP3" i="1"/>
  <c r="T4" i="1"/>
  <c r="Y4" i="1" s="1"/>
  <c r="AA4" i="1"/>
  <c r="AD4" i="1" s="1"/>
  <c r="AI4" i="1" s="1"/>
  <c r="AK4" i="1"/>
  <c r="AL4" i="1"/>
  <c r="AM4" i="1"/>
  <c r="AN4" i="1"/>
  <c r="AO4" i="1"/>
  <c r="AP4" i="1"/>
  <c r="T5" i="1"/>
  <c r="Y5" i="1" s="1"/>
  <c r="AA5" i="1"/>
  <c r="AD5" i="1" s="1"/>
  <c r="AI5" i="1" s="1"/>
  <c r="AK5" i="1"/>
  <c r="AL5" i="1"/>
  <c r="AM5" i="1"/>
  <c r="AN5" i="1"/>
  <c r="AO5" i="1"/>
  <c r="AP5" i="1"/>
  <c r="T6" i="1"/>
  <c r="Y6" i="1" s="1"/>
  <c r="AA6" i="1"/>
  <c r="AD6" i="1" s="1"/>
  <c r="AI6" i="1" s="1"/>
  <c r="AK6" i="1"/>
  <c r="AL6" i="1"/>
  <c r="AM6" i="1"/>
  <c r="AN6" i="1"/>
  <c r="AO6" i="1"/>
  <c r="AP6" i="1"/>
  <c r="T7" i="1"/>
  <c r="Y7" i="1" s="1"/>
  <c r="AA7" i="1"/>
  <c r="AD7" i="1" s="1"/>
  <c r="AI7" i="1" s="1"/>
  <c r="AK7" i="1"/>
  <c r="AL7" i="1"/>
  <c r="AM7" i="1"/>
  <c r="AN7" i="1"/>
  <c r="AO7" i="1"/>
  <c r="AP7" i="1"/>
  <c r="T8" i="1"/>
  <c r="Y8" i="1" s="1"/>
  <c r="AA8" i="1"/>
  <c r="AD8" i="1" s="1"/>
  <c r="AI8" i="1" s="1"/>
  <c r="AK8" i="1"/>
  <c r="AL8" i="1"/>
  <c r="AM8" i="1"/>
  <c r="AN8" i="1"/>
  <c r="AO8" i="1"/>
  <c r="AP8" i="1"/>
  <c r="T9" i="1"/>
  <c r="Y9" i="1" s="1"/>
  <c r="AA9" i="1"/>
  <c r="AD9" i="1" s="1"/>
  <c r="AI9" i="1" s="1"/>
  <c r="AK9" i="1"/>
  <c r="AL9" i="1"/>
  <c r="AM9" i="1"/>
  <c r="AN9" i="1"/>
  <c r="AO9" i="1"/>
  <c r="AP9" i="1"/>
  <c r="T10" i="1"/>
  <c r="Y10" i="1" s="1"/>
  <c r="AA10" i="1"/>
  <c r="AD10" i="1" s="1"/>
  <c r="AI10" i="1" s="1"/>
  <c r="AK10" i="1"/>
  <c r="AL10" i="1"/>
  <c r="AM10" i="1"/>
  <c r="AN10" i="1"/>
  <c r="AO10" i="1"/>
  <c r="AP10" i="1"/>
  <c r="T11" i="1"/>
  <c r="Y11" i="1" s="1"/>
  <c r="AA11" i="1"/>
  <c r="AD11" i="1" s="1"/>
  <c r="AI11" i="1" s="1"/>
  <c r="AK11" i="1"/>
  <c r="AL11" i="1"/>
  <c r="AM11" i="1"/>
  <c r="AN11" i="1"/>
  <c r="AO11" i="1"/>
  <c r="AP11" i="1"/>
  <c r="T12" i="1"/>
  <c r="Y12" i="1" s="1"/>
  <c r="AA12" i="1"/>
  <c r="AD12" i="1" s="1"/>
  <c r="AI12" i="1" s="1"/>
  <c r="AK12" i="1"/>
  <c r="AL12" i="1"/>
  <c r="AM12" i="1"/>
  <c r="AN12" i="1"/>
  <c r="AO12" i="1"/>
  <c r="AP12" i="1"/>
  <c r="T13" i="1"/>
  <c r="Y13" i="1" s="1"/>
  <c r="AA13" i="1"/>
  <c r="AD13" i="1" s="1"/>
  <c r="AI13" i="1" s="1"/>
  <c r="AK13" i="1"/>
  <c r="AL13" i="1"/>
  <c r="AM13" i="1"/>
  <c r="AN13" i="1"/>
  <c r="AO13" i="1"/>
  <c r="AP13" i="1"/>
  <c r="T14" i="1"/>
  <c r="Y14" i="1" s="1"/>
  <c r="AA14" i="1"/>
  <c r="AD14" i="1" s="1"/>
  <c r="AI14" i="1" s="1"/>
  <c r="AK14" i="1"/>
  <c r="AL14" i="1"/>
  <c r="AM14" i="1"/>
  <c r="AN14" i="1"/>
  <c r="AO14" i="1"/>
  <c r="AP14" i="1"/>
  <c r="T15" i="1"/>
  <c r="Y15" i="1" s="1"/>
  <c r="AA15" i="1"/>
  <c r="AD15" i="1" s="1"/>
  <c r="AI15" i="1" s="1"/>
  <c r="AK15" i="1"/>
  <c r="AL15" i="1"/>
  <c r="AM15" i="1"/>
  <c r="AN15" i="1"/>
  <c r="AO15" i="1"/>
  <c r="AP15" i="1"/>
  <c r="T16" i="1"/>
  <c r="Y16" i="1" s="1"/>
  <c r="AA16" i="1"/>
  <c r="AD16" i="1" s="1"/>
  <c r="AI16" i="1" s="1"/>
  <c r="AK16" i="1"/>
  <c r="AL16" i="1"/>
  <c r="AM16" i="1"/>
  <c r="AN16" i="1"/>
  <c r="AO16" i="1"/>
  <c r="AP16" i="1"/>
  <c r="T17" i="1"/>
  <c r="Y17" i="1" s="1"/>
  <c r="AA17" i="1"/>
  <c r="AD17" i="1" s="1"/>
  <c r="AI17" i="1" s="1"/>
  <c r="AK17" i="1"/>
  <c r="AL17" i="1"/>
  <c r="AM17" i="1"/>
  <c r="AN17" i="1"/>
  <c r="AO17" i="1"/>
  <c r="AP17" i="1"/>
  <c r="O18" i="1"/>
  <c r="R18" i="1"/>
  <c r="S18" i="1"/>
  <c r="U18" i="1"/>
  <c r="V18" i="1"/>
  <c r="W18" i="1"/>
  <c r="X18" i="1"/>
  <c r="AB18" i="1"/>
  <c r="AC18" i="1"/>
  <c r="AE18" i="1"/>
  <c r="AF18" i="1"/>
  <c r="AG18" i="1"/>
  <c r="AH18" i="1"/>
  <c r="O19" i="1"/>
  <c r="R19" i="1"/>
  <c r="S19" i="1"/>
  <c r="U19" i="1"/>
  <c r="V19" i="1"/>
  <c r="W19" i="1"/>
  <c r="X19" i="1"/>
  <c r="AB19" i="1"/>
  <c r="AC19" i="1"/>
  <c r="AE19" i="1"/>
  <c r="AF19" i="1"/>
  <c r="AG19" i="1"/>
  <c r="AH19" i="1"/>
  <c r="T20" i="1"/>
  <c r="Y20" i="1" s="1"/>
  <c r="AA20" i="1"/>
  <c r="AD20" i="1" s="1"/>
  <c r="AI20" i="1" s="1"/>
  <c r="AK20" i="1"/>
  <c r="AL20" i="1"/>
  <c r="AM20" i="1"/>
  <c r="AN20" i="1"/>
  <c r="AO20" i="1"/>
  <c r="AP20" i="1"/>
  <c r="T26" i="1"/>
  <c r="Y26" i="1" s="1"/>
  <c r="AA26" i="1"/>
  <c r="AD26" i="1" s="1"/>
  <c r="AI26" i="1" s="1"/>
  <c r="AK26" i="1"/>
  <c r="AL26" i="1"/>
  <c r="AM26" i="1"/>
  <c r="AN26" i="1"/>
  <c r="AO26" i="1"/>
  <c r="AP26" i="1"/>
  <c r="T27" i="1"/>
  <c r="Y27" i="1" s="1"/>
  <c r="AA27" i="1"/>
  <c r="AD27" i="1" s="1"/>
  <c r="AI27" i="1" s="1"/>
  <c r="AK27" i="1"/>
  <c r="AL27" i="1"/>
  <c r="AM27" i="1"/>
  <c r="AN27" i="1"/>
  <c r="AO27" i="1"/>
  <c r="AP27" i="1"/>
  <c r="T28" i="1"/>
  <c r="Y28" i="1" s="1"/>
  <c r="AA28" i="1"/>
  <c r="AD28" i="1" s="1"/>
  <c r="AI28" i="1" s="1"/>
  <c r="AK28" i="1"/>
  <c r="AL28" i="1"/>
  <c r="AM28" i="1"/>
  <c r="AN28" i="1"/>
  <c r="AO28" i="1"/>
  <c r="AP28" i="1"/>
  <c r="T29" i="1"/>
  <c r="Y29" i="1" s="1"/>
  <c r="AA29" i="1"/>
  <c r="AD29" i="1" s="1"/>
  <c r="AI29" i="1" s="1"/>
  <c r="AK29" i="1"/>
  <c r="AL29" i="1"/>
  <c r="AM29" i="1"/>
  <c r="AN29" i="1"/>
  <c r="AO29" i="1"/>
  <c r="AP29" i="1"/>
  <c r="T30" i="1"/>
  <c r="Y30" i="1" s="1"/>
  <c r="AA30" i="1"/>
  <c r="AD30" i="1" s="1"/>
  <c r="AI30" i="1" s="1"/>
  <c r="AK30" i="1"/>
  <c r="AL30" i="1"/>
  <c r="AM30" i="1"/>
  <c r="AN30" i="1"/>
  <c r="AO30" i="1"/>
  <c r="AP30" i="1"/>
  <c r="T31" i="1"/>
  <c r="Y31" i="1" s="1"/>
  <c r="AA31" i="1"/>
  <c r="AD31" i="1" s="1"/>
  <c r="AI31" i="1" s="1"/>
  <c r="AK31" i="1"/>
  <c r="AL31" i="1"/>
  <c r="AM31" i="1"/>
  <c r="AN31" i="1"/>
  <c r="AO31" i="1"/>
  <c r="AP31" i="1"/>
  <c r="T32" i="1"/>
  <c r="Y32" i="1" s="1"/>
  <c r="AA32" i="1"/>
  <c r="AD32" i="1" s="1"/>
  <c r="AI32" i="1" s="1"/>
  <c r="AK32" i="1"/>
  <c r="AL32" i="1"/>
  <c r="AM32" i="1"/>
  <c r="AN32" i="1"/>
  <c r="AO32" i="1"/>
  <c r="AP32" i="1"/>
  <c r="T33" i="1"/>
  <c r="Y33" i="1" s="1"/>
  <c r="AA33" i="1"/>
  <c r="AD33" i="1" s="1"/>
  <c r="AI33" i="1" s="1"/>
  <c r="AK33" i="1"/>
  <c r="AL33" i="1"/>
  <c r="AM33" i="1"/>
  <c r="AN33" i="1"/>
  <c r="AO33" i="1"/>
  <c r="AP33" i="1"/>
  <c r="T34" i="1"/>
  <c r="Y34" i="1" s="1"/>
  <c r="AA34" i="1"/>
  <c r="AD34" i="1" s="1"/>
  <c r="AI34" i="1" s="1"/>
  <c r="AK34" i="1"/>
  <c r="AL34" i="1"/>
  <c r="AM34" i="1"/>
  <c r="AN34" i="1"/>
  <c r="AO34" i="1"/>
  <c r="AP34" i="1"/>
  <c r="T35" i="1"/>
  <c r="Y35" i="1" s="1"/>
  <c r="AA35" i="1"/>
  <c r="AD35" i="1" s="1"/>
  <c r="AI35" i="1" s="1"/>
  <c r="AK35" i="1"/>
  <c r="AL35" i="1"/>
  <c r="AM35" i="1"/>
  <c r="AN35" i="1"/>
  <c r="AO35" i="1"/>
  <c r="AP35" i="1"/>
  <c r="T36" i="1"/>
  <c r="Y36" i="1" s="1"/>
  <c r="AA36" i="1"/>
  <c r="AD36" i="1" s="1"/>
  <c r="AI36" i="1" s="1"/>
  <c r="AK36" i="1"/>
  <c r="AL36" i="1"/>
  <c r="AM36" i="1"/>
  <c r="AN36" i="1"/>
  <c r="AO36" i="1"/>
  <c r="AP36" i="1"/>
  <c r="T37" i="1"/>
  <c r="Y37" i="1" s="1"/>
  <c r="AA37" i="1"/>
  <c r="AD37" i="1" s="1"/>
  <c r="AI37" i="1" s="1"/>
  <c r="AK37" i="1"/>
  <c r="AL37" i="1"/>
  <c r="AM37" i="1"/>
  <c r="AN37" i="1"/>
  <c r="AO37" i="1"/>
  <c r="AP37" i="1"/>
  <c r="T38" i="1"/>
  <c r="Y38" i="1" s="1"/>
  <c r="AA38" i="1"/>
  <c r="AD38" i="1" s="1"/>
  <c r="AI38" i="1" s="1"/>
  <c r="AK38" i="1"/>
  <c r="AL38" i="1"/>
  <c r="AM38" i="1"/>
  <c r="AN38" i="1"/>
  <c r="AO38" i="1"/>
  <c r="AP38" i="1"/>
  <c r="T39" i="1"/>
  <c r="Y39" i="1" s="1"/>
  <c r="AA39" i="1"/>
  <c r="AD39" i="1" s="1"/>
  <c r="AI39" i="1" s="1"/>
  <c r="AK39" i="1"/>
  <c r="AL39" i="1"/>
  <c r="AM39" i="1"/>
  <c r="AN39" i="1"/>
  <c r="AO39" i="1"/>
  <c r="AP39" i="1"/>
  <c r="O40" i="1"/>
  <c r="AA40" i="1" s="1"/>
  <c r="R40" i="1"/>
  <c r="S40" i="1"/>
  <c r="U40" i="1"/>
  <c r="V40" i="1"/>
  <c r="W40" i="1"/>
  <c r="X40" i="1"/>
  <c r="AB40" i="1"/>
  <c r="AC40" i="1"/>
  <c r="AE40" i="1"/>
  <c r="AF40" i="1"/>
  <c r="AG40" i="1"/>
  <c r="AH40" i="1"/>
  <c r="H41" i="1"/>
  <c r="O41" i="1"/>
  <c r="R41" i="1"/>
  <c r="S41" i="1"/>
  <c r="U41" i="1"/>
  <c r="V41" i="1"/>
  <c r="W41" i="1"/>
  <c r="X41" i="1"/>
  <c r="AB41" i="1"/>
  <c r="AC41" i="1"/>
  <c r="AE41" i="1"/>
  <c r="AF41" i="1"/>
  <c r="AG41" i="1"/>
  <c r="AH41" i="1"/>
  <c r="T42" i="1"/>
  <c r="Y42" i="1" s="1"/>
  <c r="AA42" i="1"/>
  <c r="AD42" i="1" s="1"/>
  <c r="AI42" i="1" s="1"/>
  <c r="AK42" i="1"/>
  <c r="AL42" i="1"/>
  <c r="AM42" i="1"/>
  <c r="AN42" i="1"/>
  <c r="AO42" i="1"/>
  <c r="AP42" i="1"/>
  <c r="O45" i="1"/>
  <c r="O47" i="1"/>
  <c r="T47" i="1" s="1"/>
  <c r="Y47" i="1" s="1"/>
  <c r="AD47" i="1" s="1"/>
  <c r="AI47" i="1" s="1"/>
  <c r="AN47" i="1" s="1"/>
  <c r="AS47" i="1" s="1"/>
  <c r="AX47" i="1" s="1"/>
  <c r="BC47" i="1" s="1"/>
  <c r="BH47" i="1" s="1"/>
  <c r="BM47" i="1" s="1"/>
  <c r="BR47" i="1" s="1"/>
  <c r="BW47" i="1" s="1"/>
  <c r="CB47" i="1" s="1"/>
  <c r="CG47" i="1" s="1"/>
  <c r="CL47" i="1" s="1"/>
  <c r="CQ47" i="1" s="1"/>
  <c r="CV47" i="1" s="1"/>
  <c r="DA47" i="1" s="1"/>
  <c r="DF47" i="1" s="1"/>
  <c r="DK47" i="1" s="1"/>
  <c r="DP47" i="1" s="1"/>
  <c r="DU47" i="1" s="1"/>
  <c r="DZ47" i="1" s="1"/>
  <c r="EE47" i="1" s="1"/>
  <c r="EJ47" i="1" s="1"/>
  <c r="EO47" i="1" s="1"/>
  <c r="ET47" i="1" s="1"/>
  <c r="EY47" i="1" s="1"/>
  <c r="FD47" i="1" s="1"/>
  <c r="FJ47" i="1" s="1"/>
  <c r="O48" i="1"/>
  <c r="O49" i="1"/>
  <c r="O50" i="1"/>
  <c r="T50" i="1" s="1"/>
  <c r="O51" i="1"/>
  <c r="T51" i="1" s="1"/>
  <c r="O52" i="1"/>
  <c r="T52" i="1" s="1"/>
  <c r="Y52" i="1" s="1"/>
  <c r="O53" i="1"/>
  <c r="T53" i="1" s="1"/>
  <c r="Y53" i="1" s="1"/>
  <c r="O54" i="1"/>
  <c r="T54" i="1" s="1"/>
  <c r="Y54" i="1" s="1"/>
  <c r="AD54" i="1" s="1"/>
  <c r="AI54" i="1" s="1"/>
  <c r="O55" i="1"/>
  <c r="T55" i="1" s="1"/>
  <c r="Y55" i="1" s="1"/>
  <c r="AD55" i="1" s="1"/>
  <c r="AI55" i="1" s="1"/>
  <c r="AN55" i="1" s="1"/>
  <c r="O56" i="1"/>
  <c r="T56" i="1" s="1"/>
  <c r="Y56" i="1" s="1"/>
  <c r="AD56" i="1" s="1"/>
  <c r="AI56" i="1" s="1"/>
  <c r="AN56" i="1" s="1"/>
  <c r="O57" i="1"/>
  <c r="T57" i="1" s="1"/>
  <c r="Y57" i="1" s="1"/>
  <c r="AD57" i="1" s="1"/>
  <c r="AI57" i="1" s="1"/>
  <c r="AN57" i="1" s="1"/>
  <c r="AS57" i="1" s="1"/>
  <c r="O58" i="1"/>
  <c r="T58" i="1" s="1"/>
  <c r="Y58" i="1" s="1"/>
  <c r="AD58" i="1" s="1"/>
  <c r="AI58" i="1" s="1"/>
  <c r="AN58" i="1" s="1"/>
  <c r="O59" i="1"/>
  <c r="T59" i="1" s="1"/>
  <c r="Y59" i="1" s="1"/>
  <c r="AD59" i="1" s="1"/>
  <c r="AI59" i="1" s="1"/>
  <c r="AN59" i="1" s="1"/>
  <c r="AS59" i="1" s="1"/>
  <c r="AX59" i="1" s="1"/>
  <c r="O60" i="1"/>
  <c r="T60" i="1" s="1"/>
  <c r="Y60" i="1" s="1"/>
  <c r="AD60" i="1" s="1"/>
  <c r="AI60" i="1" s="1"/>
  <c r="AN60" i="1" s="1"/>
  <c r="AS60" i="1" s="1"/>
  <c r="AX60" i="1" s="1"/>
  <c r="BC60" i="1" s="1"/>
  <c r="O61" i="1"/>
  <c r="T61" i="1" s="1"/>
  <c r="Y61" i="1" s="1"/>
  <c r="AD61" i="1" s="1"/>
  <c r="AI61" i="1" s="1"/>
  <c r="AN61" i="1" s="1"/>
  <c r="AS61" i="1" s="1"/>
  <c r="AX61" i="1" s="1"/>
  <c r="O62" i="1"/>
  <c r="T62" i="1" s="1"/>
  <c r="Y62" i="1" s="1"/>
  <c r="AD62" i="1" s="1"/>
  <c r="AI62" i="1" s="1"/>
  <c r="AN62" i="1" s="1"/>
  <c r="AS62" i="1" s="1"/>
  <c r="AX62" i="1" s="1"/>
  <c r="BC62" i="1" s="1"/>
  <c r="O63" i="1"/>
  <c r="T63" i="1" s="1"/>
  <c r="Y63" i="1" s="1"/>
  <c r="AD63" i="1" s="1"/>
  <c r="AI63" i="1" s="1"/>
  <c r="AN63" i="1" s="1"/>
  <c r="AS63" i="1" s="1"/>
  <c r="AX63" i="1" s="1"/>
  <c r="BC63" i="1" s="1"/>
  <c r="BH63" i="1" s="1"/>
  <c r="O64" i="1"/>
  <c r="T64" i="1" s="1"/>
  <c r="Y64" i="1" s="1"/>
  <c r="AD64" i="1" s="1"/>
  <c r="AI64" i="1" s="1"/>
  <c r="AN64" i="1" s="1"/>
  <c r="AS64" i="1" s="1"/>
  <c r="AX64" i="1" s="1"/>
  <c r="BC64" i="1" s="1"/>
  <c r="BH64" i="1" s="1"/>
  <c r="O65" i="1"/>
  <c r="T65" i="1" s="1"/>
  <c r="Y65" i="1" s="1"/>
  <c r="AD65" i="1" s="1"/>
  <c r="AI65" i="1" s="1"/>
  <c r="AN65" i="1" s="1"/>
  <c r="AS65" i="1" s="1"/>
  <c r="AX65" i="1" s="1"/>
  <c r="BC65" i="1" s="1"/>
  <c r="BH65" i="1" s="1"/>
  <c r="BM65" i="1" s="1"/>
  <c r="BR65" i="1" s="1"/>
  <c r="O66" i="1"/>
  <c r="T66" i="1" s="1"/>
  <c r="Y66" i="1" s="1"/>
  <c r="AD66" i="1" s="1"/>
  <c r="AI66" i="1" s="1"/>
  <c r="AN66" i="1" s="1"/>
  <c r="AS66" i="1" s="1"/>
  <c r="AX66" i="1" s="1"/>
  <c r="BC66" i="1" s="1"/>
  <c r="BH66" i="1" s="1"/>
  <c r="BM66" i="1" s="1"/>
  <c r="BR66" i="1" s="1"/>
  <c r="BW66" i="1" s="1"/>
  <c r="CB66" i="1" s="1"/>
  <c r="CG66" i="1" s="1"/>
  <c r="O67" i="1"/>
  <c r="T67" i="1" s="1"/>
  <c r="Y67" i="1" s="1"/>
  <c r="AD67" i="1" s="1"/>
  <c r="AI67" i="1" s="1"/>
  <c r="AN67" i="1" s="1"/>
  <c r="AS67" i="1" s="1"/>
  <c r="AX67" i="1" s="1"/>
  <c r="BC67" i="1" s="1"/>
  <c r="BH67" i="1" s="1"/>
  <c r="BM67" i="1" s="1"/>
  <c r="BR67" i="1" s="1"/>
  <c r="BW67" i="1" s="1"/>
  <c r="O68" i="1"/>
  <c r="T68" i="1" s="1"/>
  <c r="Y68" i="1" s="1"/>
  <c r="AD68" i="1" s="1"/>
  <c r="AI68" i="1" s="1"/>
  <c r="AN68" i="1" s="1"/>
  <c r="AS68" i="1" s="1"/>
  <c r="AX68" i="1" s="1"/>
  <c r="BC68" i="1" s="1"/>
  <c r="BH68" i="1" s="1"/>
  <c r="BM68" i="1" s="1"/>
  <c r="BR68" i="1" s="1"/>
  <c r="BW68" i="1" s="1"/>
  <c r="CB68" i="1" s="1"/>
  <c r="CG68" i="1" s="1"/>
  <c r="CL68" i="1" s="1"/>
  <c r="CQ68" i="1" s="1"/>
  <c r="CV68" i="1" s="1"/>
  <c r="DA68" i="1" s="1"/>
  <c r="O69" i="1"/>
  <c r="T69" i="1" s="1"/>
  <c r="Y69" i="1" s="1"/>
  <c r="AD69" i="1" s="1"/>
  <c r="AI69" i="1" s="1"/>
  <c r="AN69" i="1" s="1"/>
  <c r="AS69" i="1" s="1"/>
  <c r="AX69" i="1" s="1"/>
  <c r="BC69" i="1" s="1"/>
  <c r="BH69" i="1" s="1"/>
  <c r="BM69" i="1" s="1"/>
  <c r="BR69" i="1" s="1"/>
  <c r="BW69" i="1" s="1"/>
  <c r="CB69" i="1" s="1"/>
  <c r="CG69" i="1" s="1"/>
  <c r="CL69" i="1" s="1"/>
  <c r="CQ69" i="1" s="1"/>
  <c r="CV69" i="1" s="1"/>
  <c r="DA69" i="1" s="1"/>
  <c r="O70" i="1"/>
  <c r="T70" i="1" s="1"/>
  <c r="Y70" i="1" s="1"/>
  <c r="AD70" i="1" s="1"/>
  <c r="AI70" i="1" s="1"/>
  <c r="AN70" i="1" s="1"/>
  <c r="AS70" i="1" s="1"/>
  <c r="AX70" i="1" s="1"/>
  <c r="BC70" i="1" s="1"/>
  <c r="BH70" i="1" s="1"/>
  <c r="BM70" i="1" s="1"/>
  <c r="BR70" i="1" s="1"/>
  <c r="BW70" i="1" s="1"/>
  <c r="CB70" i="1" s="1"/>
  <c r="CG70" i="1" s="1"/>
  <c r="CL70" i="1" s="1"/>
  <c r="CQ70" i="1" s="1"/>
  <c r="CV70" i="1" s="1"/>
  <c r="DA70" i="1" s="1"/>
  <c r="I71" i="1"/>
  <c r="O71" i="1"/>
  <c r="T71" i="1" s="1"/>
  <c r="Y71" i="1" s="1"/>
  <c r="AD71" i="1" s="1"/>
  <c r="AI71" i="1" s="1"/>
  <c r="AN71" i="1" s="1"/>
  <c r="AS71" i="1" s="1"/>
  <c r="AX71" i="1" s="1"/>
  <c r="BC71" i="1" s="1"/>
  <c r="BH71" i="1" s="1"/>
  <c r="BM71" i="1" s="1"/>
  <c r="BR71" i="1" s="1"/>
  <c r="BW71" i="1" s="1"/>
  <c r="CB71" i="1" s="1"/>
  <c r="CG71" i="1" s="1"/>
  <c r="CL71" i="1" s="1"/>
  <c r="CQ71" i="1" s="1"/>
  <c r="CV71" i="1" s="1"/>
  <c r="DA71" i="1" s="1"/>
  <c r="O72" i="1"/>
  <c r="T72" i="1" s="1"/>
  <c r="Y72" i="1" s="1"/>
  <c r="AD72" i="1" s="1"/>
  <c r="AI72" i="1" s="1"/>
  <c r="AN72" i="1" s="1"/>
  <c r="AS72" i="1" s="1"/>
  <c r="AX72" i="1" s="1"/>
  <c r="BC72" i="1" s="1"/>
  <c r="BH72" i="1" s="1"/>
  <c r="BM72" i="1" s="1"/>
  <c r="BR72" i="1" s="1"/>
  <c r="BW72" i="1" s="1"/>
  <c r="CB72" i="1" s="1"/>
  <c r="CG72" i="1" s="1"/>
  <c r="CL72" i="1" s="1"/>
  <c r="CQ72" i="1" s="1"/>
  <c r="CV72" i="1" s="1"/>
  <c r="DA72" i="1" s="1"/>
  <c r="I73" i="1"/>
  <c r="L73" i="1"/>
  <c r="M73" i="1"/>
  <c r="N73" i="1"/>
  <c r="P73" i="1"/>
  <c r="Q73" i="1"/>
  <c r="R73" i="1"/>
  <c r="S73" i="1"/>
  <c r="U73" i="1"/>
  <c r="V73" i="1"/>
  <c r="W73" i="1"/>
  <c r="X73" i="1"/>
  <c r="Z73" i="1"/>
  <c r="AA73" i="1"/>
  <c r="AB73" i="1"/>
  <c r="AC73" i="1"/>
  <c r="AE73" i="1"/>
  <c r="AF73" i="1"/>
  <c r="AG73" i="1"/>
  <c r="AH73" i="1"/>
  <c r="AJ73" i="1"/>
  <c r="AK73" i="1"/>
  <c r="AL73" i="1"/>
  <c r="AM73" i="1"/>
  <c r="AO73" i="1"/>
  <c r="AP73" i="1"/>
  <c r="AQ73" i="1"/>
  <c r="AR73" i="1"/>
  <c r="AT73" i="1"/>
  <c r="AU73" i="1"/>
  <c r="AV73" i="1"/>
  <c r="AW73" i="1"/>
  <c r="AY73" i="1"/>
  <c r="AZ73" i="1"/>
  <c r="BA73" i="1"/>
  <c r="BB73" i="1"/>
  <c r="BD73" i="1"/>
  <c r="BE73" i="1"/>
  <c r="BF73" i="1"/>
  <c r="BG73" i="1"/>
  <c r="BI73" i="1"/>
  <c r="BJ73" i="1"/>
  <c r="BK73" i="1"/>
  <c r="BL73" i="1"/>
  <c r="BN73" i="1"/>
  <c r="BO73" i="1"/>
  <c r="BP73" i="1"/>
  <c r="BQ73" i="1"/>
  <c r="BS73" i="1"/>
  <c r="BT73" i="1"/>
  <c r="BU73" i="1"/>
  <c r="BV73" i="1"/>
  <c r="BX73" i="1"/>
  <c r="BY73" i="1"/>
  <c r="BZ73" i="1"/>
  <c r="CA73" i="1"/>
  <c r="CC73" i="1"/>
  <c r="CD73" i="1"/>
  <c r="CE73" i="1"/>
  <c r="CF73" i="1"/>
  <c r="CH73" i="1"/>
  <c r="CI73" i="1"/>
  <c r="CJ73" i="1"/>
  <c r="CK73" i="1"/>
  <c r="CM73" i="1"/>
  <c r="CN73" i="1"/>
  <c r="CO73" i="1"/>
  <c r="CP73" i="1"/>
  <c r="CR73" i="1"/>
  <c r="CS73" i="1"/>
  <c r="CT73" i="1"/>
  <c r="CU73" i="1"/>
  <c r="CW73" i="1"/>
  <c r="CX73" i="1"/>
  <c r="CY73" i="1"/>
  <c r="CZ73" i="1"/>
  <c r="DB73" i="1"/>
  <c r="DC73" i="1"/>
  <c r="L74" i="1"/>
  <c r="M74" i="1"/>
  <c r="N74" i="1"/>
  <c r="P74" i="1"/>
  <c r="Q74" i="1"/>
  <c r="R74" i="1"/>
  <c r="S74" i="1"/>
  <c r="U74" i="1"/>
  <c r="V74" i="1"/>
  <c r="W74" i="1"/>
  <c r="X74" i="1"/>
  <c r="Z74" i="1"/>
  <c r="AA74" i="1"/>
  <c r="AB74" i="1"/>
  <c r="AC74" i="1"/>
  <c r="AE74" i="1"/>
  <c r="AF74" i="1"/>
  <c r="AG74" i="1"/>
  <c r="AH74" i="1"/>
  <c r="AJ74" i="1"/>
  <c r="AK74" i="1"/>
  <c r="AL74" i="1"/>
  <c r="AM74" i="1"/>
  <c r="AO74" i="1"/>
  <c r="AP74" i="1"/>
  <c r="AQ74" i="1"/>
  <c r="AR74" i="1"/>
  <c r="AT74" i="1"/>
  <c r="AU74" i="1"/>
  <c r="AV74" i="1"/>
  <c r="AW74" i="1"/>
  <c r="AY74" i="1"/>
  <c r="AZ74" i="1"/>
  <c r="BA74" i="1"/>
  <c r="BB74" i="1"/>
  <c r="BD74" i="1"/>
  <c r="BE74" i="1"/>
  <c r="BF74" i="1"/>
  <c r="BG74" i="1"/>
  <c r="BI74" i="1"/>
  <c r="BJ74" i="1"/>
  <c r="BK74" i="1"/>
  <c r="BL74" i="1"/>
  <c r="BN74" i="1"/>
  <c r="BO74" i="1"/>
  <c r="BP74" i="1"/>
  <c r="BQ74" i="1"/>
  <c r="BS74" i="1"/>
  <c r="BT74" i="1"/>
  <c r="BU74" i="1"/>
  <c r="BV74" i="1"/>
  <c r="BX74" i="1"/>
  <c r="BY74" i="1"/>
  <c r="BZ74" i="1"/>
  <c r="CA74" i="1"/>
  <c r="CC74" i="1"/>
  <c r="CD74" i="1"/>
  <c r="CE74" i="1"/>
  <c r="CF74" i="1"/>
  <c r="CH74" i="1"/>
  <c r="CI74" i="1"/>
  <c r="CJ74" i="1"/>
  <c r="CK74" i="1"/>
  <c r="CM74" i="1"/>
  <c r="CN74" i="1"/>
  <c r="CO74" i="1"/>
  <c r="CP74" i="1"/>
  <c r="CR74" i="1"/>
  <c r="CS74" i="1"/>
  <c r="CT74" i="1"/>
  <c r="CU74" i="1"/>
  <c r="CW74" i="1"/>
  <c r="CX74" i="1"/>
  <c r="CY74" i="1"/>
  <c r="CZ74" i="1"/>
  <c r="DB74" i="1"/>
  <c r="DC74" i="1"/>
  <c r="O75" i="1"/>
  <c r="T75" i="1" s="1"/>
  <c r="Y75" i="1" s="1"/>
  <c r="AD75" i="1" s="1"/>
  <c r="AI75" i="1" s="1"/>
  <c r="AN75" i="1" s="1"/>
  <c r="AS75" i="1" s="1"/>
  <c r="AX75" i="1" s="1"/>
  <c r="BC75" i="1" s="1"/>
  <c r="BH75" i="1" s="1"/>
  <c r="BM75" i="1" s="1"/>
  <c r="BR75" i="1" s="1"/>
  <c r="BW75" i="1" s="1"/>
  <c r="CB75" i="1" s="1"/>
  <c r="CG75" i="1" s="1"/>
  <c r="CL75" i="1" s="1"/>
  <c r="CQ75" i="1" s="1"/>
  <c r="CV75" i="1" s="1"/>
  <c r="DA75" i="1" s="1"/>
  <c r="DF75" i="1" s="1"/>
  <c r="DF76" i="1" s="1"/>
  <c r="W153" i="1" s="1"/>
  <c r="K76" i="1"/>
  <c r="L79" i="1" s="1"/>
  <c r="DE76" i="1"/>
  <c r="AO158" i="1" s="1"/>
  <c r="O77" i="1"/>
  <c r="T77" i="1"/>
  <c r="Y77" i="1"/>
  <c r="AD77" i="1"/>
  <c r="AI77" i="1"/>
  <c r="AN77" i="1"/>
  <c r="AS77" i="1"/>
  <c r="AX77" i="1"/>
  <c r="BC77" i="1"/>
  <c r="BH77" i="1"/>
  <c r="BM77" i="1"/>
  <c r="BR77" i="1"/>
  <c r="BW77" i="1"/>
  <c r="CB77" i="1"/>
  <c r="CG77" i="1"/>
  <c r="CL77" i="1"/>
  <c r="CQ77" i="1"/>
  <c r="CV77" i="1"/>
  <c r="DA77" i="1"/>
  <c r="DF77" i="1"/>
  <c r="O82" i="1"/>
  <c r="T82" i="1" s="1"/>
  <c r="Y82" i="1" s="1"/>
  <c r="AD82" i="1" s="1"/>
  <c r="AI82" i="1" s="1"/>
  <c r="AN82" i="1" s="1"/>
  <c r="AS82" i="1" s="1"/>
  <c r="AX82" i="1" s="1"/>
  <c r="BC82" i="1" s="1"/>
  <c r="BH82" i="1" s="1"/>
  <c r="BM82" i="1" s="1"/>
  <c r="BR82" i="1" s="1"/>
  <c r="BW82" i="1" s="1"/>
  <c r="CB82" i="1" s="1"/>
  <c r="CG82" i="1" s="1"/>
  <c r="CL82" i="1" s="1"/>
  <c r="CQ82" i="1" s="1"/>
  <c r="CV82" i="1" s="1"/>
  <c r="DA82" i="1" s="1"/>
  <c r="DF82" i="1" s="1"/>
  <c r="DK82" i="1" s="1"/>
  <c r="DP82" i="1" s="1"/>
  <c r="O83" i="1"/>
  <c r="O84" i="1"/>
  <c r="O85" i="1"/>
  <c r="T85" i="1" s="1"/>
  <c r="O86" i="1"/>
  <c r="T86" i="1" s="1"/>
  <c r="O87" i="1"/>
  <c r="T87" i="1" s="1"/>
  <c r="Y87" i="1" s="1"/>
  <c r="O88" i="1"/>
  <c r="T88" i="1" s="1"/>
  <c r="O89" i="1"/>
  <c r="T89" i="1" s="1"/>
  <c r="Y89" i="1" s="1"/>
  <c r="AD89" i="1" s="1"/>
  <c r="AI89" i="1" s="1"/>
  <c r="O90" i="1"/>
  <c r="T90" i="1" s="1"/>
  <c r="Y90" i="1" s="1"/>
  <c r="AD90" i="1" s="1"/>
  <c r="AI90" i="1" s="1"/>
  <c r="AN90" i="1" s="1"/>
  <c r="O91" i="1"/>
  <c r="T91" i="1" s="1"/>
  <c r="Y91" i="1" s="1"/>
  <c r="AD91" i="1" s="1"/>
  <c r="AI91" i="1" s="1"/>
  <c r="AN91" i="1" s="1"/>
  <c r="O92" i="1"/>
  <c r="T92" i="1" s="1"/>
  <c r="Y92" i="1" s="1"/>
  <c r="AD92" i="1" s="1"/>
  <c r="AI92" i="1" s="1"/>
  <c r="AN92" i="1" s="1"/>
  <c r="AS92" i="1" s="1"/>
  <c r="O93" i="1"/>
  <c r="T93" i="1" s="1"/>
  <c r="Y93" i="1" s="1"/>
  <c r="AD93" i="1" s="1"/>
  <c r="AI93" i="1" s="1"/>
  <c r="AN93" i="1" s="1"/>
  <c r="AS93" i="1" s="1"/>
  <c r="AX93" i="1" s="1"/>
  <c r="BC93" i="1" s="1"/>
  <c r="BH93" i="1" s="1"/>
  <c r="BM93" i="1" s="1"/>
  <c r="BR93" i="1" s="1"/>
  <c r="BW93" i="1" s="1"/>
  <c r="CB93" i="1" s="1"/>
  <c r="CG93" i="1" s="1"/>
  <c r="CL93" i="1" s="1"/>
  <c r="CQ93" i="1" s="1"/>
  <c r="CV93" i="1" s="1"/>
  <c r="DA93" i="1" s="1"/>
  <c r="DF93" i="1" s="1"/>
  <c r="DK93" i="1" s="1"/>
  <c r="DP93" i="1" s="1"/>
  <c r="DU93" i="1" s="1"/>
  <c r="DZ93" i="1" s="1"/>
  <c r="EE93" i="1" s="1"/>
  <c r="EJ93" i="1" s="1"/>
  <c r="EO93" i="1" s="1"/>
  <c r="ET93" i="1" s="1"/>
  <c r="EY93" i="1" s="1"/>
  <c r="FD93" i="1" s="1"/>
  <c r="FG93" i="1" s="1"/>
  <c r="O94" i="1"/>
  <c r="T94" i="1" s="1"/>
  <c r="Y94" i="1" s="1"/>
  <c r="AD94" i="1" s="1"/>
  <c r="AI94" i="1" s="1"/>
  <c r="AN94" i="1" s="1"/>
  <c r="AS94" i="1" s="1"/>
  <c r="AX94" i="1" s="1"/>
  <c r="BC94" i="1" s="1"/>
  <c r="BH94" i="1" s="1"/>
  <c r="BM94" i="1" s="1"/>
  <c r="BR94" i="1" s="1"/>
  <c r="BW94" i="1" s="1"/>
  <c r="CB94" i="1" s="1"/>
  <c r="CG94" i="1" s="1"/>
  <c r="CL94" i="1" s="1"/>
  <c r="CQ94" i="1" s="1"/>
  <c r="CV94" i="1" s="1"/>
  <c r="DA94" i="1" s="1"/>
  <c r="DF94" i="1" s="1"/>
  <c r="DK94" i="1" s="1"/>
  <c r="DP94" i="1" s="1"/>
  <c r="DU94" i="1" s="1"/>
  <c r="O95" i="1"/>
  <c r="T95" i="1" s="1"/>
  <c r="Y95" i="1" s="1"/>
  <c r="AD95" i="1" s="1"/>
  <c r="AI95" i="1" s="1"/>
  <c r="AN95" i="1" s="1"/>
  <c r="AS95" i="1" s="1"/>
  <c r="AX95" i="1" s="1"/>
  <c r="BC95" i="1" s="1"/>
  <c r="BH95" i="1" s="1"/>
  <c r="BM95" i="1" s="1"/>
  <c r="BR95" i="1" s="1"/>
  <c r="BW95" i="1" s="1"/>
  <c r="CB95" i="1" s="1"/>
  <c r="CG95" i="1" s="1"/>
  <c r="CL95" i="1" s="1"/>
  <c r="CQ95" i="1" s="1"/>
  <c r="CV95" i="1" s="1"/>
  <c r="DA95" i="1" s="1"/>
  <c r="DF95" i="1" s="1"/>
  <c r="DK95" i="1" s="1"/>
  <c r="DP95" i="1" s="1"/>
  <c r="DU95" i="1" s="1"/>
  <c r="DZ95" i="1" s="1"/>
  <c r="EE95" i="1" s="1"/>
  <c r="EJ95" i="1" s="1"/>
  <c r="EO95" i="1" s="1"/>
  <c r="ET95" i="1" s="1"/>
  <c r="EY95" i="1" s="1"/>
  <c r="FD95" i="1" s="1"/>
  <c r="FG95" i="1" s="1"/>
  <c r="O96" i="1"/>
  <c r="T96" i="1" s="1"/>
  <c r="Y96" i="1" s="1"/>
  <c r="AD96" i="1" s="1"/>
  <c r="AI96" i="1" s="1"/>
  <c r="AN96" i="1" s="1"/>
  <c r="AS96" i="1" s="1"/>
  <c r="AX96" i="1" s="1"/>
  <c r="BC96" i="1" s="1"/>
  <c r="BH96" i="1" s="1"/>
  <c r="BM96" i="1" s="1"/>
  <c r="BR96" i="1" s="1"/>
  <c r="BW96" i="1" s="1"/>
  <c r="CB96" i="1" s="1"/>
  <c r="CG96" i="1" s="1"/>
  <c r="CL96" i="1" s="1"/>
  <c r="CQ96" i="1" s="1"/>
  <c r="CV96" i="1" s="1"/>
  <c r="DA96" i="1" s="1"/>
  <c r="DF96" i="1" s="1"/>
  <c r="DK96" i="1" s="1"/>
  <c r="DP96" i="1" s="1"/>
  <c r="DU96" i="1" s="1"/>
  <c r="DZ96" i="1" s="1"/>
  <c r="EE96" i="1" s="1"/>
  <c r="EJ96" i="1" s="1"/>
  <c r="EO96" i="1" s="1"/>
  <c r="ET96" i="1" s="1"/>
  <c r="EY96" i="1" s="1"/>
  <c r="FD96" i="1" s="1"/>
  <c r="FG96" i="1" s="1"/>
  <c r="O97" i="1"/>
  <c r="T97" i="1" s="1"/>
  <c r="Y97" i="1" s="1"/>
  <c r="AD97" i="1" s="1"/>
  <c r="O98" i="1"/>
  <c r="T98" i="1" s="1"/>
  <c r="Y98" i="1" s="1"/>
  <c r="AD98" i="1" s="1"/>
  <c r="AI98" i="1" s="1"/>
  <c r="AN98" i="1" s="1"/>
  <c r="AS98" i="1" s="1"/>
  <c r="AX98" i="1" s="1"/>
  <c r="BC98" i="1" s="1"/>
  <c r="BH98" i="1" s="1"/>
  <c r="BM98" i="1" s="1"/>
  <c r="BR98" i="1" s="1"/>
  <c r="BW98" i="1" s="1"/>
  <c r="CB98" i="1" s="1"/>
  <c r="CG98" i="1" s="1"/>
  <c r="CL98" i="1" s="1"/>
  <c r="CQ98" i="1" s="1"/>
  <c r="CV98" i="1" s="1"/>
  <c r="DA98" i="1" s="1"/>
  <c r="DF98" i="1" s="1"/>
  <c r="DK98" i="1" s="1"/>
  <c r="DP98" i="1" s="1"/>
  <c r="DU98" i="1" s="1"/>
  <c r="DZ98" i="1" s="1"/>
  <c r="EE98" i="1" s="1"/>
  <c r="EJ98" i="1" s="1"/>
  <c r="EO98" i="1" s="1"/>
  <c r="ET98" i="1" s="1"/>
  <c r="EY98" i="1" s="1"/>
  <c r="FD98" i="1" s="1"/>
  <c r="FG98" i="1" s="1"/>
  <c r="O99" i="1"/>
  <c r="T99" i="1" s="1"/>
  <c r="Y99" i="1" s="1"/>
  <c r="AD99" i="1" s="1"/>
  <c r="AI99" i="1" s="1"/>
  <c r="AN99" i="1" s="1"/>
  <c r="AS99" i="1" s="1"/>
  <c r="AX99" i="1" s="1"/>
  <c r="BC99" i="1" s="1"/>
  <c r="BH99" i="1" s="1"/>
  <c r="BM99" i="1" s="1"/>
  <c r="BR99" i="1" s="1"/>
  <c r="O100" i="1"/>
  <c r="T100" i="1" s="1"/>
  <c r="Y100" i="1" s="1"/>
  <c r="AD100" i="1" s="1"/>
  <c r="AI100" i="1" s="1"/>
  <c r="AN100" i="1" s="1"/>
  <c r="AS100" i="1" s="1"/>
  <c r="AX100" i="1" s="1"/>
  <c r="BC100" i="1" s="1"/>
  <c r="BH100" i="1" s="1"/>
  <c r="BM100" i="1" s="1"/>
  <c r="BR100" i="1" s="1"/>
  <c r="O101" i="1"/>
  <c r="T101" i="1" s="1"/>
  <c r="Y101" i="1" s="1"/>
  <c r="AD101" i="1" s="1"/>
  <c r="AI101" i="1" s="1"/>
  <c r="AN101" i="1" s="1"/>
  <c r="AS101" i="1" s="1"/>
  <c r="AX101" i="1" s="1"/>
  <c r="BC101" i="1" s="1"/>
  <c r="BH101" i="1" s="1"/>
  <c r="BM101" i="1" s="1"/>
  <c r="BR101" i="1" s="1"/>
  <c r="BW101" i="1" s="1"/>
  <c r="CB101" i="1" s="1"/>
  <c r="CG101" i="1" s="1"/>
  <c r="CL101" i="1" s="1"/>
  <c r="CQ101" i="1" s="1"/>
  <c r="CV101" i="1" s="1"/>
  <c r="DA101" i="1" s="1"/>
  <c r="DF101" i="1" s="1"/>
  <c r="DK101" i="1" s="1"/>
  <c r="O102" i="1"/>
  <c r="T102" i="1" s="1"/>
  <c r="Y102" i="1" s="1"/>
  <c r="AD102" i="1" s="1"/>
  <c r="AI102" i="1" s="1"/>
  <c r="AN102" i="1" s="1"/>
  <c r="AS102" i="1" s="1"/>
  <c r="AX102" i="1" s="1"/>
  <c r="BC102" i="1" s="1"/>
  <c r="BH102" i="1" s="1"/>
  <c r="BM102" i="1" s="1"/>
  <c r="BR102" i="1" s="1"/>
  <c r="BW102" i="1" s="1"/>
  <c r="CB102" i="1" s="1"/>
  <c r="CG102" i="1" s="1"/>
  <c r="CL102" i="1" s="1"/>
  <c r="CQ102" i="1" s="1"/>
  <c r="CV102" i="1" s="1"/>
  <c r="DA102" i="1" s="1"/>
  <c r="DF102" i="1" s="1"/>
  <c r="DK102" i="1" s="1"/>
  <c r="O103" i="1"/>
  <c r="T103" i="1" s="1"/>
  <c r="Y103" i="1" s="1"/>
  <c r="AD103" i="1" s="1"/>
  <c r="AI103" i="1" s="1"/>
  <c r="AN103" i="1" s="1"/>
  <c r="AS103" i="1" s="1"/>
  <c r="AX103" i="1" s="1"/>
  <c r="BC103" i="1" s="1"/>
  <c r="BH103" i="1" s="1"/>
  <c r="BM103" i="1" s="1"/>
  <c r="BR103" i="1" s="1"/>
  <c r="BW103" i="1" s="1"/>
  <c r="CB103" i="1" s="1"/>
  <c r="CG103" i="1" s="1"/>
  <c r="CL103" i="1" s="1"/>
  <c r="CQ103" i="1" s="1"/>
  <c r="CV103" i="1" s="1"/>
  <c r="DA103" i="1" s="1"/>
  <c r="DF103" i="1" s="1"/>
  <c r="DK103" i="1" s="1"/>
  <c r="DP103" i="1" s="1"/>
  <c r="DU103" i="1" s="1"/>
  <c r="DZ103" i="1" s="1"/>
  <c r="EE103" i="1" s="1"/>
  <c r="EJ103" i="1" s="1"/>
  <c r="EO103" i="1" s="1"/>
  <c r="ET103" i="1" s="1"/>
  <c r="EY103" i="1" s="1"/>
  <c r="FD103" i="1" s="1"/>
  <c r="FG103" i="1" s="1"/>
  <c r="O104" i="1"/>
  <c r="T104" i="1" s="1"/>
  <c r="Y104" i="1" s="1"/>
  <c r="AD104" i="1" s="1"/>
  <c r="AI104" i="1" s="1"/>
  <c r="AN104" i="1" s="1"/>
  <c r="AS104" i="1" s="1"/>
  <c r="AX104" i="1" s="1"/>
  <c r="BC104" i="1" s="1"/>
  <c r="BH104" i="1" s="1"/>
  <c r="BM104" i="1" s="1"/>
  <c r="BR104" i="1" s="1"/>
  <c r="BW104" i="1" s="1"/>
  <c r="CB104" i="1" s="1"/>
  <c r="CG104" i="1" s="1"/>
  <c r="CL104" i="1" s="1"/>
  <c r="CQ104" i="1" s="1"/>
  <c r="CV104" i="1" s="1"/>
  <c r="DA104" i="1" s="1"/>
  <c r="DF104" i="1" s="1"/>
  <c r="DK104" i="1" s="1"/>
  <c r="DP104" i="1" s="1"/>
  <c r="DU104" i="1" s="1"/>
  <c r="DZ104" i="1" s="1"/>
  <c r="EE104" i="1" s="1"/>
  <c r="EJ104" i="1" s="1"/>
  <c r="EO104" i="1" s="1"/>
  <c r="ET104" i="1" s="1"/>
  <c r="EY104" i="1" s="1"/>
  <c r="FD104" i="1" s="1"/>
  <c r="FG104" i="1" s="1"/>
  <c r="O105" i="1"/>
  <c r="T105" i="1" s="1"/>
  <c r="Y105" i="1" s="1"/>
  <c r="AD105" i="1" s="1"/>
  <c r="AI105" i="1" s="1"/>
  <c r="AN105" i="1" s="1"/>
  <c r="AS105" i="1" s="1"/>
  <c r="AX105" i="1" s="1"/>
  <c r="BC105" i="1" s="1"/>
  <c r="BH105" i="1" s="1"/>
  <c r="BM105" i="1" s="1"/>
  <c r="BR105" i="1" s="1"/>
  <c r="BW105" i="1" s="1"/>
  <c r="CB105" i="1" s="1"/>
  <c r="CG105" i="1" s="1"/>
  <c r="CL105" i="1" s="1"/>
  <c r="CQ105" i="1" s="1"/>
  <c r="CV105" i="1" s="1"/>
  <c r="DA105" i="1" s="1"/>
  <c r="DF105" i="1" s="1"/>
  <c r="DK105" i="1" s="1"/>
  <c r="DP105" i="1" s="1"/>
  <c r="DU105" i="1" s="1"/>
  <c r="DZ105" i="1" s="1"/>
  <c r="EE105" i="1" s="1"/>
  <c r="EJ105" i="1" s="1"/>
  <c r="EO105" i="1" s="1"/>
  <c r="ET105" i="1" s="1"/>
  <c r="EY105" i="1" s="1"/>
  <c r="FD105" i="1" s="1"/>
  <c r="FG105" i="1" s="1"/>
  <c r="O106" i="1"/>
  <c r="O107" i="1"/>
  <c r="O108" i="1" s="1"/>
  <c r="L108" i="1"/>
  <c r="M108" i="1"/>
  <c r="L109" i="1"/>
  <c r="M109" i="1"/>
  <c r="O110" i="1"/>
  <c r="T110" i="1" s="1"/>
  <c r="Y110" i="1" s="1"/>
  <c r="AD110" i="1" s="1"/>
  <c r="AI110" i="1" s="1"/>
  <c r="AN110" i="1" s="1"/>
  <c r="AS110" i="1" s="1"/>
  <c r="AX110" i="1" s="1"/>
  <c r="BC110" i="1" s="1"/>
  <c r="BH110" i="1" s="1"/>
  <c r="BM110" i="1" s="1"/>
  <c r="BR110" i="1" s="1"/>
  <c r="BW110" i="1" s="1"/>
  <c r="CB110" i="1" s="1"/>
  <c r="CG110" i="1" s="1"/>
  <c r="CL110" i="1" s="1"/>
  <c r="CQ110" i="1" s="1"/>
  <c r="CV110" i="1" s="1"/>
  <c r="DA110" i="1" s="1"/>
  <c r="DF110" i="1" s="1"/>
  <c r="DK110" i="1" s="1"/>
  <c r="O112" i="1"/>
  <c r="T112" i="1"/>
  <c r="Y112" i="1"/>
  <c r="AD112" i="1"/>
  <c r="AI112" i="1"/>
  <c r="AN112" i="1"/>
  <c r="AS112" i="1"/>
  <c r="AX112" i="1"/>
  <c r="BC112" i="1"/>
  <c r="BH112" i="1"/>
  <c r="BM112" i="1"/>
  <c r="BR112" i="1"/>
  <c r="BW112" i="1"/>
  <c r="CB112" i="1"/>
  <c r="CG112" i="1"/>
  <c r="CL112" i="1"/>
  <c r="CQ112" i="1"/>
  <c r="CV112" i="1"/>
  <c r="DA112" i="1"/>
  <c r="DF112" i="1"/>
  <c r="O127" i="1"/>
  <c r="T127" i="1" s="1"/>
  <c r="Y127" i="1" s="1"/>
  <c r="AD127" i="1" s="1"/>
  <c r="AI127" i="1" s="1"/>
  <c r="AN127" i="1" s="1"/>
  <c r="AS127" i="1" s="1"/>
  <c r="O128" i="1"/>
  <c r="T128" i="1" s="1"/>
  <c r="Y128" i="1" s="1"/>
  <c r="AD128" i="1" s="1"/>
  <c r="AI128" i="1" s="1"/>
  <c r="AN128" i="1" s="1"/>
  <c r="AS128" i="1" s="1"/>
  <c r="AX128" i="1" s="1"/>
  <c r="BC128" i="1" s="1"/>
  <c r="BH128" i="1" s="1"/>
  <c r="BM128" i="1" s="1"/>
  <c r="BR128" i="1" s="1"/>
  <c r="BW128" i="1" s="1"/>
  <c r="CB128" i="1" s="1"/>
  <c r="CG128" i="1" s="1"/>
  <c r="CL128" i="1" s="1"/>
  <c r="CQ128" i="1" s="1"/>
  <c r="CV128" i="1" s="1"/>
  <c r="DA128" i="1" s="1"/>
  <c r="DF128" i="1" s="1"/>
  <c r="DK128" i="1" s="1"/>
  <c r="DP128" i="1" s="1"/>
  <c r="DU128" i="1" s="1"/>
  <c r="DZ128" i="1" s="1"/>
  <c r="EE128" i="1" s="1"/>
  <c r="EJ128" i="1" s="1"/>
  <c r="EO128" i="1" s="1"/>
  <c r="ET128" i="1" s="1"/>
  <c r="EY128" i="1" s="1"/>
  <c r="FD128" i="1" s="1"/>
  <c r="FG128" i="1" s="1"/>
  <c r="FJ128" i="1" s="1"/>
  <c r="O129" i="1"/>
  <c r="T129" i="1" s="1"/>
  <c r="Y129" i="1" s="1"/>
  <c r="AD129" i="1" s="1"/>
  <c r="AI129" i="1" s="1"/>
  <c r="AN129" i="1" s="1"/>
  <c r="AS129" i="1" s="1"/>
  <c r="AX129" i="1" s="1"/>
  <c r="BC129" i="1" s="1"/>
  <c r="BH129" i="1" s="1"/>
  <c r="BM129" i="1" s="1"/>
  <c r="BR129" i="1" s="1"/>
  <c r="BW129" i="1" s="1"/>
  <c r="CB129" i="1" s="1"/>
  <c r="CG129" i="1" s="1"/>
  <c r="CL129" i="1" s="1"/>
  <c r="CQ129" i="1" s="1"/>
  <c r="CV129" i="1" s="1"/>
  <c r="DA129" i="1" s="1"/>
  <c r="DF129" i="1" s="1"/>
  <c r="DK129" i="1" s="1"/>
  <c r="DP129" i="1" s="1"/>
  <c r="DU129" i="1" s="1"/>
  <c r="DZ129" i="1" s="1"/>
  <c r="EE129" i="1" s="1"/>
  <c r="EJ129" i="1" s="1"/>
  <c r="EO129" i="1" s="1"/>
  <c r="ET129" i="1" s="1"/>
  <c r="EY129" i="1" s="1"/>
  <c r="FD129" i="1" s="1"/>
  <c r="FG129" i="1" s="1"/>
  <c r="FJ129" i="1" s="1"/>
  <c r="O130" i="1"/>
  <c r="T130" i="1" s="1"/>
  <c r="Y130" i="1" s="1"/>
  <c r="AD130" i="1" s="1"/>
  <c r="AI130" i="1" s="1"/>
  <c r="AN130" i="1" s="1"/>
  <c r="AS130" i="1" s="1"/>
  <c r="AX130" i="1" s="1"/>
  <c r="BC130" i="1" s="1"/>
  <c r="BH130" i="1" s="1"/>
  <c r="BM130" i="1" s="1"/>
  <c r="BR130" i="1" s="1"/>
  <c r="BW130" i="1" s="1"/>
  <c r="CB130" i="1" s="1"/>
  <c r="CG130" i="1" s="1"/>
  <c r="CL130" i="1" s="1"/>
  <c r="CQ130" i="1" s="1"/>
  <c r="CV130" i="1" s="1"/>
  <c r="DA130" i="1" s="1"/>
  <c r="DF130" i="1" s="1"/>
  <c r="DK130" i="1" s="1"/>
  <c r="DP130" i="1" s="1"/>
  <c r="DU130" i="1" s="1"/>
  <c r="DZ130" i="1" s="1"/>
  <c r="EE130" i="1" s="1"/>
  <c r="EJ130" i="1" s="1"/>
  <c r="EO130" i="1" s="1"/>
  <c r="ET130" i="1" s="1"/>
  <c r="EY130" i="1" s="1"/>
  <c r="FD130" i="1" s="1"/>
  <c r="FG130" i="1" s="1"/>
  <c r="FJ130" i="1" s="1"/>
  <c r="O131" i="1"/>
  <c r="T131" i="1" s="1"/>
  <c r="Y131" i="1" s="1"/>
  <c r="AD131" i="1" s="1"/>
  <c r="AI131" i="1" s="1"/>
  <c r="AN131" i="1" s="1"/>
  <c r="AS131" i="1" s="1"/>
  <c r="AX131" i="1" s="1"/>
  <c r="BC131" i="1" s="1"/>
  <c r="BH131" i="1" s="1"/>
  <c r="BM131" i="1" s="1"/>
  <c r="BR131" i="1" s="1"/>
  <c r="BW131" i="1" s="1"/>
  <c r="CB131" i="1" s="1"/>
  <c r="CG131" i="1" s="1"/>
  <c r="CL131" i="1" s="1"/>
  <c r="CQ131" i="1" s="1"/>
  <c r="CV131" i="1" s="1"/>
  <c r="DA131" i="1" s="1"/>
  <c r="DF131" i="1" s="1"/>
  <c r="DK131" i="1" s="1"/>
  <c r="DP131" i="1" s="1"/>
  <c r="DU131" i="1" s="1"/>
  <c r="DZ131" i="1" s="1"/>
  <c r="EE131" i="1" s="1"/>
  <c r="EJ131" i="1" s="1"/>
  <c r="EO131" i="1" s="1"/>
  <c r="ET131" i="1" s="1"/>
  <c r="EY131" i="1" s="1"/>
  <c r="FD131" i="1" s="1"/>
  <c r="FG131" i="1" s="1"/>
  <c r="FJ131" i="1" s="1"/>
  <c r="O132" i="1"/>
  <c r="T132" i="1" s="1"/>
  <c r="Y132" i="1" s="1"/>
  <c r="AD132" i="1" s="1"/>
  <c r="AI132" i="1" s="1"/>
  <c r="AN132" i="1" s="1"/>
  <c r="AS132" i="1" s="1"/>
  <c r="AX132" i="1" s="1"/>
  <c r="BC132" i="1" s="1"/>
  <c r="BH132" i="1" s="1"/>
  <c r="BM132" i="1" s="1"/>
  <c r="BR132" i="1" s="1"/>
  <c r="BW132" i="1" s="1"/>
  <c r="CB132" i="1" s="1"/>
  <c r="CG132" i="1" s="1"/>
  <c r="CL132" i="1" s="1"/>
  <c r="CQ132" i="1" s="1"/>
  <c r="CV132" i="1" s="1"/>
  <c r="DA132" i="1" s="1"/>
  <c r="DF132" i="1" s="1"/>
  <c r="DK132" i="1" s="1"/>
  <c r="DP132" i="1" s="1"/>
  <c r="DU132" i="1" s="1"/>
  <c r="DZ132" i="1" s="1"/>
  <c r="EE132" i="1" s="1"/>
  <c r="EJ132" i="1" s="1"/>
  <c r="EO132" i="1" s="1"/>
  <c r="ET132" i="1" s="1"/>
  <c r="EY132" i="1" s="1"/>
  <c r="FD132" i="1" s="1"/>
  <c r="FG132" i="1" s="1"/>
  <c r="FJ132" i="1" s="1"/>
  <c r="O133" i="1"/>
  <c r="T133" i="1" s="1"/>
  <c r="Y133" i="1" s="1"/>
  <c r="AD133" i="1" s="1"/>
  <c r="AI133" i="1" s="1"/>
  <c r="AN133" i="1" s="1"/>
  <c r="AS133" i="1" s="1"/>
  <c r="AX133" i="1" s="1"/>
  <c r="BC133" i="1" s="1"/>
  <c r="BH133" i="1" s="1"/>
  <c r="BM133" i="1" s="1"/>
  <c r="BR133" i="1" s="1"/>
  <c r="BW133" i="1" s="1"/>
  <c r="CB133" i="1" s="1"/>
  <c r="CG133" i="1" s="1"/>
  <c r="CL133" i="1" s="1"/>
  <c r="CQ133" i="1" s="1"/>
  <c r="CV133" i="1" s="1"/>
  <c r="DA133" i="1" s="1"/>
  <c r="DF133" i="1" s="1"/>
  <c r="DK133" i="1" s="1"/>
  <c r="DP133" i="1" s="1"/>
  <c r="DU133" i="1" s="1"/>
  <c r="DZ133" i="1" s="1"/>
  <c r="EE133" i="1" s="1"/>
  <c r="EJ133" i="1" s="1"/>
  <c r="EO133" i="1" s="1"/>
  <c r="ET133" i="1" s="1"/>
  <c r="EY133" i="1" s="1"/>
  <c r="FD133" i="1" s="1"/>
  <c r="FG133" i="1" s="1"/>
  <c r="FJ133" i="1" s="1"/>
  <c r="O136" i="1"/>
  <c r="T136" i="1" s="1"/>
  <c r="Y136" i="1" s="1"/>
  <c r="AD136" i="1" s="1"/>
  <c r="AI136" i="1" s="1"/>
  <c r="AN136" i="1" s="1"/>
  <c r="AS136" i="1" s="1"/>
  <c r="AX136" i="1" s="1"/>
  <c r="BC136" i="1" s="1"/>
  <c r="BH136" i="1" s="1"/>
  <c r="BM136" i="1" s="1"/>
  <c r="BR136" i="1" s="1"/>
  <c r="BW136" i="1" s="1"/>
  <c r="O137" i="1"/>
  <c r="T137" i="1" s="1"/>
  <c r="Y137" i="1" s="1"/>
  <c r="AD137" i="1" s="1"/>
  <c r="AI137" i="1" s="1"/>
  <c r="AN137" i="1" s="1"/>
  <c r="AS137" i="1" s="1"/>
  <c r="AX137" i="1" s="1"/>
  <c r="BC137" i="1" s="1"/>
  <c r="BH137" i="1" s="1"/>
  <c r="BM137" i="1" s="1"/>
  <c r="BR137" i="1" s="1"/>
  <c r="BW137" i="1" s="1"/>
  <c r="CB137" i="1" s="1"/>
  <c r="CG137" i="1" s="1"/>
  <c r="CL137" i="1" s="1"/>
  <c r="CQ137" i="1" s="1"/>
  <c r="CV137" i="1" s="1"/>
  <c r="DA137" i="1" s="1"/>
  <c r="DF137" i="1" s="1"/>
  <c r="DK137" i="1" s="1"/>
  <c r="DP137" i="1" s="1"/>
  <c r="DU137" i="1" s="1"/>
  <c r="DZ137" i="1" s="1"/>
  <c r="EE137" i="1" s="1"/>
  <c r="EJ137" i="1" s="1"/>
  <c r="EO137" i="1" s="1"/>
  <c r="ET137" i="1" s="1"/>
  <c r="EY137" i="1" s="1"/>
  <c r="FD137" i="1" s="1"/>
  <c r="FG137" i="1" s="1"/>
  <c r="FJ137" i="1" s="1"/>
  <c r="O138" i="1"/>
  <c r="T138" i="1" s="1"/>
  <c r="Y138" i="1" s="1"/>
  <c r="AD138" i="1" s="1"/>
  <c r="AI138" i="1" s="1"/>
  <c r="AN138" i="1" s="1"/>
  <c r="AS138" i="1" s="1"/>
  <c r="AX138" i="1" s="1"/>
  <c r="BC138" i="1" s="1"/>
  <c r="BH138" i="1" s="1"/>
  <c r="BM138" i="1" s="1"/>
  <c r="BR138" i="1" s="1"/>
  <c r="BW138" i="1" s="1"/>
  <c r="CB138" i="1" s="1"/>
  <c r="CG138" i="1" s="1"/>
  <c r="CL138" i="1" s="1"/>
  <c r="CQ138" i="1" s="1"/>
  <c r="CV138" i="1" s="1"/>
  <c r="DA138" i="1" s="1"/>
  <c r="DF138" i="1" s="1"/>
  <c r="DK138" i="1" s="1"/>
  <c r="DP138" i="1" s="1"/>
  <c r="O139" i="1"/>
  <c r="T139" i="1" s="1"/>
  <c r="Y139" i="1" s="1"/>
  <c r="AD139" i="1" s="1"/>
  <c r="AI139" i="1" s="1"/>
  <c r="AN139" i="1" s="1"/>
  <c r="AS139" i="1" s="1"/>
  <c r="AX139" i="1" s="1"/>
  <c r="BC139" i="1" s="1"/>
  <c r="BH139" i="1" s="1"/>
  <c r="BM139" i="1" s="1"/>
  <c r="BR139" i="1" s="1"/>
  <c r="BW139" i="1" s="1"/>
  <c r="CB139" i="1" s="1"/>
  <c r="CG139" i="1" s="1"/>
  <c r="CL139" i="1" s="1"/>
  <c r="CQ139" i="1" s="1"/>
  <c r="CV139" i="1" s="1"/>
  <c r="DA139" i="1" s="1"/>
  <c r="DF139" i="1" s="1"/>
  <c r="DK139" i="1" s="1"/>
  <c r="DP139" i="1" s="1"/>
  <c r="DU139" i="1" s="1"/>
  <c r="DZ139" i="1" s="1"/>
  <c r="EE139" i="1" s="1"/>
  <c r="EJ139" i="1" s="1"/>
  <c r="EO139" i="1" s="1"/>
  <c r="ET139" i="1" s="1"/>
  <c r="EY139" i="1" s="1"/>
  <c r="FD139" i="1" s="1"/>
  <c r="FG139" i="1" s="1"/>
  <c r="FJ139" i="1" s="1"/>
  <c r="O140" i="1"/>
  <c r="T140" i="1" s="1"/>
  <c r="Y140" i="1" s="1"/>
  <c r="AD140" i="1" s="1"/>
  <c r="AI140" i="1" s="1"/>
  <c r="AN140" i="1" s="1"/>
  <c r="AS140" i="1" s="1"/>
  <c r="AX140" i="1" s="1"/>
  <c r="BC140" i="1" s="1"/>
  <c r="BH140" i="1" s="1"/>
  <c r="BM140" i="1" s="1"/>
  <c r="BR140" i="1" s="1"/>
  <c r="BW140" i="1" s="1"/>
  <c r="CB140" i="1" s="1"/>
  <c r="CG140" i="1" s="1"/>
  <c r="CL140" i="1" s="1"/>
  <c r="CQ140" i="1" s="1"/>
  <c r="CV140" i="1" s="1"/>
  <c r="DA140" i="1" s="1"/>
  <c r="DF140" i="1" s="1"/>
  <c r="DK140" i="1" s="1"/>
  <c r="DP140" i="1" s="1"/>
  <c r="DU140" i="1" s="1"/>
  <c r="DZ140" i="1" s="1"/>
  <c r="EE140" i="1" s="1"/>
  <c r="EJ140" i="1" s="1"/>
  <c r="EO140" i="1" s="1"/>
  <c r="ET140" i="1" s="1"/>
  <c r="EY140" i="1" s="1"/>
  <c r="FD140" i="1" s="1"/>
  <c r="FG140" i="1" s="1"/>
  <c r="FJ140" i="1" s="1"/>
  <c r="O141" i="1"/>
  <c r="T141" i="1" s="1"/>
  <c r="O142" i="1"/>
  <c r="T142" i="1" s="1"/>
  <c r="L143" i="1"/>
  <c r="O143" i="1" s="1"/>
  <c r="L144" i="1"/>
  <c r="O144" i="1" s="1"/>
  <c r="O145" i="1"/>
  <c r="T145" i="1" s="1"/>
  <c r="Y145" i="1" s="1"/>
  <c r="AD145" i="1" s="1"/>
  <c r="AI145" i="1" s="1"/>
  <c r="AN145" i="1" s="1"/>
  <c r="AS145" i="1" s="1"/>
  <c r="AX145" i="1" s="1"/>
  <c r="BC145" i="1" s="1"/>
  <c r="BH145" i="1" s="1"/>
  <c r="BM145" i="1" s="1"/>
  <c r="BR145" i="1" s="1"/>
  <c r="BW145" i="1" s="1"/>
  <c r="CB145" i="1" s="1"/>
  <c r="CG145" i="1" s="1"/>
  <c r="CL145" i="1" s="1"/>
  <c r="CQ145" i="1" s="1"/>
  <c r="CV145" i="1" s="1"/>
  <c r="DA145" i="1" s="1"/>
  <c r="O147" i="1"/>
  <c r="T147" i="1"/>
  <c r="Y147" i="1"/>
  <c r="AD147" i="1"/>
  <c r="AI147" i="1"/>
  <c r="AN147" i="1"/>
  <c r="AS147" i="1"/>
  <c r="AX147" i="1"/>
  <c r="BC147" i="1"/>
  <c r="BH147" i="1"/>
  <c r="BM147" i="1"/>
  <c r="BR147" i="1"/>
  <c r="BW147" i="1"/>
  <c r="CB147" i="1"/>
  <c r="CG147" i="1"/>
  <c r="CL147" i="1"/>
  <c r="CQ147" i="1"/>
  <c r="CV147" i="1"/>
  <c r="DA147" i="1"/>
  <c r="DF147" i="1"/>
  <c r="CG117" i="1" l="1"/>
  <c r="CL117" i="1" s="1"/>
  <c r="CQ117" i="1" s="1"/>
  <c r="CV117" i="1" s="1"/>
  <c r="O165" i="1"/>
  <c r="BJ160" i="1"/>
  <c r="AF165" i="1" s="1"/>
  <c r="R165" i="1"/>
  <c r="N165" i="1"/>
  <c r="J164" i="1"/>
  <c r="F164" i="1"/>
  <c r="F165" i="1"/>
  <c r="BG159" i="1"/>
  <c r="AD164" i="1" s="1"/>
  <c r="AB165" i="1"/>
  <c r="U165" i="1"/>
  <c r="Q165" i="1"/>
  <c r="I165" i="1"/>
  <c r="G165" i="1"/>
  <c r="L165" i="1"/>
  <c r="O164" i="1"/>
  <c r="K164" i="1"/>
  <c r="G164" i="1"/>
  <c r="C164" i="1"/>
  <c r="J165" i="1"/>
  <c r="AD165" i="1"/>
  <c r="L111" i="1"/>
  <c r="L113" i="1" s="1"/>
  <c r="X165" i="1"/>
  <c r="V165" i="1"/>
  <c r="H165" i="1"/>
  <c r="T164" i="1"/>
  <c r="P164" i="1"/>
  <c r="N164" i="1"/>
  <c r="D164" i="1"/>
  <c r="E165" i="1"/>
  <c r="C165" i="1"/>
  <c r="AC165" i="1"/>
  <c r="P165" i="1"/>
  <c r="AE165" i="1"/>
  <c r="W165" i="1"/>
  <c r="K165" i="1"/>
  <c r="M164" i="1"/>
  <c r="M165" i="1"/>
  <c r="AM41" i="1"/>
  <c r="I76" i="1"/>
  <c r="B153" i="1" s="1"/>
  <c r="AH76" i="1"/>
  <c r="K158" i="1" s="1"/>
  <c r="AP40" i="1"/>
  <c r="AN18" i="1"/>
  <c r="AL18" i="1"/>
  <c r="AO41" i="1"/>
  <c r="AR5" i="1"/>
  <c r="AR4" i="1"/>
  <c r="DU82" i="1"/>
  <c r="DZ82" i="1" s="1"/>
  <c r="CY76" i="1"/>
  <c r="CT76" i="1"/>
  <c r="CO76" i="1"/>
  <c r="CE76" i="1"/>
  <c r="BZ76" i="1"/>
  <c r="BP76" i="1"/>
  <c r="BK76" i="1"/>
  <c r="BF76" i="1"/>
  <c r="AV76" i="1"/>
  <c r="AQ76" i="1"/>
  <c r="AL76" i="1"/>
  <c r="AG76" i="1"/>
  <c r="AB76" i="1"/>
  <c r="W76" i="1"/>
  <c r="R76" i="1"/>
  <c r="M76" i="1"/>
  <c r="M77" i="1" s="1"/>
  <c r="AO18" i="1"/>
  <c r="M111" i="1"/>
  <c r="M112" i="1" s="1"/>
  <c r="P112" i="1" s="1"/>
  <c r="R112" i="1" s="1"/>
  <c r="U112" i="1" s="1"/>
  <c r="W112" i="1" s="1"/>
  <c r="Z112" i="1" s="1"/>
  <c r="AB112" i="1" s="1"/>
  <c r="AE112" i="1" s="1"/>
  <c r="AG112" i="1" s="1"/>
  <c r="AJ112" i="1" s="1"/>
  <c r="AL112" i="1" s="1"/>
  <c r="AO112" i="1" s="1"/>
  <c r="AQ112" i="1" s="1"/>
  <c r="AT112" i="1" s="1"/>
  <c r="AV112" i="1" s="1"/>
  <c r="AY112" i="1" s="1"/>
  <c r="BA112" i="1" s="1"/>
  <c r="BD112" i="1" s="1"/>
  <c r="BF112" i="1" s="1"/>
  <c r="BI112" i="1" s="1"/>
  <c r="BK112" i="1" s="1"/>
  <c r="BN112" i="1" s="1"/>
  <c r="BP112" i="1" s="1"/>
  <c r="BS112" i="1" s="1"/>
  <c r="BU112" i="1" s="1"/>
  <c r="BX112" i="1" s="1"/>
  <c r="BZ112" i="1" s="1"/>
  <c r="CC112" i="1" s="1"/>
  <c r="CE112" i="1" s="1"/>
  <c r="CH112" i="1" s="1"/>
  <c r="CJ112" i="1" s="1"/>
  <c r="CM112" i="1" s="1"/>
  <c r="CO112" i="1" s="1"/>
  <c r="CR112" i="1" s="1"/>
  <c r="CT112" i="1" s="1"/>
  <c r="CW112" i="1" s="1"/>
  <c r="CY112" i="1" s="1"/>
  <c r="DB112" i="1" s="1"/>
  <c r="DD112" i="1" s="1"/>
  <c r="DG112" i="1" s="1"/>
  <c r="DI112" i="1" s="1"/>
  <c r="DL112" i="1" s="1"/>
  <c r="DN112" i="1" s="1"/>
  <c r="DQ112" i="1" s="1"/>
  <c r="DS112" i="1" s="1"/>
  <c r="DV112" i="1" s="1"/>
  <c r="DX112" i="1" s="1"/>
  <c r="EA112" i="1" s="1"/>
  <c r="EC112" i="1" s="1"/>
  <c r="EF112" i="1" s="1"/>
  <c r="EH112" i="1" s="1"/>
  <c r="EK112" i="1" s="1"/>
  <c r="EM112" i="1" s="1"/>
  <c r="EP112" i="1" s="1"/>
  <c r="ER112" i="1" s="1"/>
  <c r="EU112" i="1" s="1"/>
  <c r="EW112" i="1" s="1"/>
  <c r="EZ112" i="1" s="1"/>
  <c r="FB112" i="1" s="1"/>
  <c r="FE112" i="1" s="1"/>
  <c r="B158" i="1"/>
  <c r="DB76" i="1"/>
  <c r="DC76" i="1"/>
  <c r="AN158" i="1" s="1"/>
  <c r="U163" i="1" s="1"/>
  <c r="CW76" i="1"/>
  <c r="CX76" i="1"/>
  <c r="AL158" i="1" s="1"/>
  <c r="CR76" i="1"/>
  <c r="CS76" i="1"/>
  <c r="AJ158" i="1" s="1"/>
  <c r="S163" i="1" s="1"/>
  <c r="CM76" i="1"/>
  <c r="CN76" i="1"/>
  <c r="AH158" i="1" s="1"/>
  <c r="CH76" i="1"/>
  <c r="CI76" i="1"/>
  <c r="AF158" i="1" s="1"/>
  <c r="Q163" i="1" s="1"/>
  <c r="CC76" i="1"/>
  <c r="CD76" i="1"/>
  <c r="AD158" i="1" s="1"/>
  <c r="BX76" i="1"/>
  <c r="BY76" i="1"/>
  <c r="AB158" i="1" s="1"/>
  <c r="BS76" i="1"/>
  <c r="BT76" i="1"/>
  <c r="Z158" i="1" s="1"/>
  <c r="BN76" i="1"/>
  <c r="BO76" i="1"/>
  <c r="X158" i="1" s="1"/>
  <c r="M163" i="1" s="1"/>
  <c r="BI76" i="1"/>
  <c r="BJ76" i="1"/>
  <c r="V158" i="1" s="1"/>
  <c r="BD76" i="1"/>
  <c r="BE76" i="1"/>
  <c r="T158" i="1" s="1"/>
  <c r="K163" i="1" s="1"/>
  <c r="AY76" i="1"/>
  <c r="AZ76" i="1"/>
  <c r="R158" i="1" s="1"/>
  <c r="AT76" i="1"/>
  <c r="AU76" i="1"/>
  <c r="P158" i="1" s="1"/>
  <c r="I163" i="1" s="1"/>
  <c r="AO76" i="1"/>
  <c r="AP76" i="1"/>
  <c r="N158" i="1" s="1"/>
  <c r="AJ76" i="1"/>
  <c r="AK76" i="1"/>
  <c r="L158" i="1" s="1"/>
  <c r="G163" i="1" s="1"/>
  <c r="AE76" i="1"/>
  <c r="AF76" i="1"/>
  <c r="J158" i="1" s="1"/>
  <c r="F163" i="1" s="1"/>
  <c r="Z76" i="1"/>
  <c r="AA76" i="1"/>
  <c r="H158" i="1" s="1"/>
  <c r="U76" i="1"/>
  <c r="V76" i="1"/>
  <c r="F158" i="1" s="1"/>
  <c r="P76" i="1"/>
  <c r="L146" i="1"/>
  <c r="O74" i="1"/>
  <c r="T74" i="1" s="1"/>
  <c r="Y74" i="1" s="1"/>
  <c r="AD74" i="1" s="1"/>
  <c r="AI74" i="1" s="1"/>
  <c r="AN74" i="1" s="1"/>
  <c r="AS74" i="1" s="1"/>
  <c r="AX74" i="1" s="1"/>
  <c r="BC74" i="1" s="1"/>
  <c r="BH74" i="1" s="1"/>
  <c r="BM74" i="1" s="1"/>
  <c r="BR74" i="1" s="1"/>
  <c r="BW74" i="1" s="1"/>
  <c r="CB74" i="1" s="1"/>
  <c r="CG74" i="1" s="1"/>
  <c r="CL74" i="1" s="1"/>
  <c r="CQ74" i="1" s="1"/>
  <c r="CV74" i="1" s="1"/>
  <c r="DA74" i="1" s="1"/>
  <c r="CK76" i="1"/>
  <c r="AG158" i="1" s="1"/>
  <c r="CJ76" i="1"/>
  <c r="BV76" i="1"/>
  <c r="AA158" i="1" s="1"/>
  <c r="BU76" i="1"/>
  <c r="BB76" i="1"/>
  <c r="S158" i="1" s="1"/>
  <c r="BA76" i="1"/>
  <c r="AS42" i="1"/>
  <c r="AN41" i="1"/>
  <c r="AL41" i="1"/>
  <c r="AR37" i="1"/>
  <c r="AR33" i="1"/>
  <c r="AR32" i="1"/>
  <c r="AR27" i="1"/>
  <c r="AR10" i="1"/>
  <c r="L149" i="1"/>
  <c r="O149" i="1" s="1"/>
  <c r="T149" i="1" s="1"/>
  <c r="Y149" i="1" s="1"/>
  <c r="AD149" i="1" s="1"/>
  <c r="AI149" i="1" s="1"/>
  <c r="AN149" i="1" s="1"/>
  <c r="AS149" i="1" s="1"/>
  <c r="AX149" i="1" s="1"/>
  <c r="BC149" i="1" s="1"/>
  <c r="BH149" i="1" s="1"/>
  <c r="BM149" i="1" s="1"/>
  <c r="BR149" i="1" s="1"/>
  <c r="BW149" i="1" s="1"/>
  <c r="CB149" i="1" s="1"/>
  <c r="CG149" i="1" s="1"/>
  <c r="CL149" i="1" s="1"/>
  <c r="CQ149" i="1" s="1"/>
  <c r="CV149" i="1" s="1"/>
  <c r="DA149" i="1" s="1"/>
  <c r="DF149" i="1" s="1"/>
  <c r="DK149" i="1" s="1"/>
  <c r="DP149" i="1" s="1"/>
  <c r="DU149" i="1" s="1"/>
  <c r="DZ149" i="1" s="1"/>
  <c r="EE149" i="1" s="1"/>
  <c r="EJ149" i="1" s="1"/>
  <c r="EO149" i="1" s="1"/>
  <c r="ET149" i="1" s="1"/>
  <c r="EY149" i="1" s="1"/>
  <c r="FD149" i="1" s="1"/>
  <c r="FI149" i="1" s="1"/>
  <c r="B179" i="1" s="1"/>
  <c r="B160" i="1"/>
  <c r="B165" i="1" s="1"/>
  <c r="P147" i="1"/>
  <c r="R147" i="1" s="1"/>
  <c r="U147" i="1" s="1"/>
  <c r="W147" i="1" s="1"/>
  <c r="Z147" i="1" s="1"/>
  <c r="AB147" i="1" s="1"/>
  <c r="AE147" i="1" s="1"/>
  <c r="AG147" i="1" s="1"/>
  <c r="AJ147" i="1" s="1"/>
  <c r="AL147" i="1" s="1"/>
  <c r="AO147" i="1" s="1"/>
  <c r="AQ147" i="1" s="1"/>
  <c r="AT147" i="1" s="1"/>
  <c r="AV147" i="1" s="1"/>
  <c r="AY147" i="1" s="1"/>
  <c r="BA147" i="1" s="1"/>
  <c r="BD147" i="1" s="1"/>
  <c r="BF147" i="1" s="1"/>
  <c r="BI147" i="1" s="1"/>
  <c r="BK147" i="1" s="1"/>
  <c r="BN147" i="1" s="1"/>
  <c r="BP147" i="1" s="1"/>
  <c r="BS147" i="1" s="1"/>
  <c r="BU147" i="1" s="1"/>
  <c r="BX147" i="1" s="1"/>
  <c r="BZ147" i="1" s="1"/>
  <c r="CC147" i="1" s="1"/>
  <c r="CE147" i="1" s="1"/>
  <c r="CH147" i="1" s="1"/>
  <c r="CJ147" i="1" s="1"/>
  <c r="CM147" i="1" s="1"/>
  <c r="CO147" i="1" s="1"/>
  <c r="CR147" i="1" s="1"/>
  <c r="CT147" i="1" s="1"/>
  <c r="CW147" i="1" s="1"/>
  <c r="CY147" i="1" s="1"/>
  <c r="DB147" i="1" s="1"/>
  <c r="DD147" i="1" s="1"/>
  <c r="DG147" i="1" s="1"/>
  <c r="DI147" i="1" s="1"/>
  <c r="DL147" i="1" s="1"/>
  <c r="DN147" i="1" s="1"/>
  <c r="DQ147" i="1" s="1"/>
  <c r="DS147" i="1" s="1"/>
  <c r="DV147" i="1" s="1"/>
  <c r="DX147" i="1" s="1"/>
  <c r="EA147" i="1" s="1"/>
  <c r="EC147" i="1" s="1"/>
  <c r="EF147" i="1" s="1"/>
  <c r="EH147" i="1" s="1"/>
  <c r="EK147" i="1" s="1"/>
  <c r="EM147" i="1" s="1"/>
  <c r="EP147" i="1" s="1"/>
  <c r="ER147" i="1" s="1"/>
  <c r="EU147" i="1" s="1"/>
  <c r="EW147" i="1" s="1"/>
  <c r="EZ147" i="1" s="1"/>
  <c r="FB147" i="1" s="1"/>
  <c r="FE147" i="1" s="1"/>
  <c r="FH147" i="1" s="1"/>
  <c r="FI150" i="1" s="1"/>
  <c r="AR38" i="1"/>
  <c r="AS20" i="1"/>
  <c r="AR11" i="1"/>
  <c r="AS38" i="1"/>
  <c r="AR29" i="1"/>
  <c r="AR28" i="1"/>
  <c r="AS17" i="1"/>
  <c r="AR14" i="1"/>
  <c r="AS11" i="1"/>
  <c r="AS6" i="1"/>
  <c r="AS5" i="1"/>
  <c r="AR42" i="1"/>
  <c r="AR17" i="1"/>
  <c r="AS14" i="1"/>
  <c r="AS13" i="1"/>
  <c r="AS8" i="1"/>
  <c r="AS35" i="1"/>
  <c r="AS30" i="1"/>
  <c r="AS26" i="1"/>
  <c r="AR20" i="1"/>
  <c r="AS15" i="1"/>
  <c r="AR8" i="1"/>
  <c r="AR7" i="1"/>
  <c r="AS4" i="1"/>
  <c r="AS3" i="1"/>
  <c r="Y142" i="1"/>
  <c r="T143" i="1"/>
  <c r="Y141" i="1"/>
  <c r="T144" i="1"/>
  <c r="BQ76" i="1"/>
  <c r="Y158" i="1" s="1"/>
  <c r="BL76" i="1"/>
  <c r="W158" i="1" s="1"/>
  <c r="AW76" i="1"/>
  <c r="Q158" i="1" s="1"/>
  <c r="AC76" i="1"/>
  <c r="CP76" i="1"/>
  <c r="AI158" i="1" s="1"/>
  <c r="AN40" i="1"/>
  <c r="AS36" i="1"/>
  <c r="AR34" i="1"/>
  <c r="AR31" i="1"/>
  <c r="AR30" i="1"/>
  <c r="AN19" i="1"/>
  <c r="AN22" i="1" s="1"/>
  <c r="AL19" i="1"/>
  <c r="AR12" i="1"/>
  <c r="AS9" i="1"/>
  <c r="AR6" i="1"/>
  <c r="L76" i="1"/>
  <c r="C153" i="1" s="1"/>
  <c r="AL40" i="1"/>
  <c r="N76" i="1"/>
  <c r="C158" i="1" s="1"/>
  <c r="Q76" i="1"/>
  <c r="D158" i="1" s="1"/>
  <c r="C163" i="1" s="1"/>
  <c r="AO40" i="1"/>
  <c r="T40" i="1"/>
  <c r="Y40" i="1" s="1"/>
  <c r="AR39" i="1"/>
  <c r="AR36" i="1"/>
  <c r="AS34" i="1"/>
  <c r="AS32" i="1"/>
  <c r="AS29" i="1"/>
  <c r="AO19" i="1"/>
  <c r="AK19" i="1"/>
  <c r="AM19" i="1"/>
  <c r="AM18" i="1"/>
  <c r="AR18" i="1" s="1"/>
  <c r="AR16" i="1"/>
  <c r="AR13" i="1"/>
  <c r="AS12" i="1"/>
  <c r="AS7" i="1"/>
  <c r="AR3" i="1"/>
  <c r="L78" i="1"/>
  <c r="DU138" i="1"/>
  <c r="DZ138" i="1" s="1"/>
  <c r="EE138" i="1" s="1"/>
  <c r="EJ138" i="1" s="1"/>
  <c r="EO138" i="1" s="1"/>
  <c r="ET138" i="1" s="1"/>
  <c r="EY138" i="1" s="1"/>
  <c r="FD138" i="1" s="1"/>
  <c r="FG138" i="1" s="1"/>
  <c r="FJ138" i="1" s="1"/>
  <c r="CA76" i="1"/>
  <c r="AC158" i="1" s="1"/>
  <c r="O73" i="1"/>
  <c r="T107" i="1"/>
  <c r="Y107" i="1" s="1"/>
  <c r="BG76" i="1"/>
  <c r="U158" i="1" s="1"/>
  <c r="AM76" i="1"/>
  <c r="M158" i="1" s="1"/>
  <c r="AK41" i="1"/>
  <c r="AK40" i="1"/>
  <c r="AR35" i="1"/>
  <c r="AS33" i="1"/>
  <c r="AS31" i="1"/>
  <c r="AS28" i="1"/>
  <c r="AP19" i="1"/>
  <c r="AK18" i="1"/>
  <c r="AS16" i="1"/>
  <c r="AR9" i="1"/>
  <c r="S76" i="1"/>
  <c r="E158" i="1" s="1"/>
  <c r="AM40" i="1"/>
  <c r="T106" i="1"/>
  <c r="Y106" i="1" s="1"/>
  <c r="O109" i="1"/>
  <c r="O111" i="1" s="1"/>
  <c r="D154" i="1" s="1"/>
  <c r="CU76" i="1"/>
  <c r="AK158" i="1" s="1"/>
  <c r="DF145" i="1"/>
  <c r="DK145" i="1" s="1"/>
  <c r="DP145" i="1" s="1"/>
  <c r="DU145" i="1" s="1"/>
  <c r="DZ145" i="1" s="1"/>
  <c r="EE145" i="1" s="1"/>
  <c r="EJ145" i="1" s="1"/>
  <c r="EO145" i="1" s="1"/>
  <c r="ET145" i="1" s="1"/>
  <c r="EY145" i="1" s="1"/>
  <c r="FD145" i="1" s="1"/>
  <c r="FG145" i="1" s="1"/>
  <c r="FJ145" i="1" s="1"/>
  <c r="N111" i="1"/>
  <c r="C159" i="1" s="1"/>
  <c r="CZ76" i="1"/>
  <c r="AM158" i="1" s="1"/>
  <c r="AR76" i="1"/>
  <c r="O158" i="1" s="1"/>
  <c r="H163" i="1" s="1"/>
  <c r="X76" i="1"/>
  <c r="AP41" i="1"/>
  <c r="AS39" i="1"/>
  <c r="AS37" i="1"/>
  <c r="AS27" i="1"/>
  <c r="AP18" i="1"/>
  <c r="AR15" i="1"/>
  <c r="DZ94" i="1"/>
  <c r="EE94" i="1" s="1"/>
  <c r="EJ94" i="1" s="1"/>
  <c r="EO94" i="1" s="1"/>
  <c r="ET94" i="1" s="1"/>
  <c r="AI97" i="1"/>
  <c r="AN97" i="1" s="1"/>
  <c r="AS97" i="1" s="1"/>
  <c r="AX97" i="1" s="1"/>
  <c r="BC97" i="1" s="1"/>
  <c r="BH97" i="1" s="1"/>
  <c r="BM97" i="1" s="1"/>
  <c r="BR97" i="1" s="1"/>
  <c r="BW97" i="1" s="1"/>
  <c r="CB97" i="1" s="1"/>
  <c r="CG97" i="1" s="1"/>
  <c r="CL97" i="1" s="1"/>
  <c r="CQ97" i="1" s="1"/>
  <c r="CV97" i="1" s="1"/>
  <c r="DA97" i="1" s="1"/>
  <c r="DF97" i="1" s="1"/>
  <c r="DK97" i="1" s="1"/>
  <c r="DP97" i="1" s="1"/>
  <c r="DU97" i="1" s="1"/>
  <c r="DZ97" i="1" s="1"/>
  <c r="EE97" i="1" s="1"/>
  <c r="EJ97" i="1" s="1"/>
  <c r="EO97" i="1" s="1"/>
  <c r="ET97" i="1" s="1"/>
  <c r="EY97" i="1" s="1"/>
  <c r="CB136" i="1"/>
  <c r="AX92" i="1"/>
  <c r="AX127" i="1"/>
  <c r="Y88" i="1"/>
  <c r="CB67" i="1"/>
  <c r="BM64" i="1"/>
  <c r="AS58" i="1"/>
  <c r="AX58" i="1" s="1"/>
  <c r="O146" i="1"/>
  <c r="D155" i="1" s="1"/>
  <c r="CF76" i="1"/>
  <c r="AE158" i="1" s="1"/>
  <c r="P163" i="1" s="1"/>
  <c r="CL66" i="1"/>
  <c r="AX57" i="1"/>
  <c r="AA18" i="1"/>
  <c r="AD18" i="1" s="1"/>
  <c r="AI18" i="1" s="1"/>
  <c r="T18" i="1"/>
  <c r="Y18" i="1" s="1"/>
  <c r="T41" i="1"/>
  <c r="Y41" i="1" s="1"/>
  <c r="AA41" i="1"/>
  <c r="AD41" i="1" s="1"/>
  <c r="AI41" i="1" s="1"/>
  <c r="AS10" i="1"/>
  <c r="AD40" i="1"/>
  <c r="AI40" i="1" s="1"/>
  <c r="AR26" i="1"/>
  <c r="T19" i="1"/>
  <c r="Y19" i="1" s="1"/>
  <c r="AA19" i="1"/>
  <c r="AD19" i="1" s="1"/>
  <c r="AI19" i="1" s="1"/>
  <c r="DA117" i="1" l="1"/>
  <c r="DF117" i="1" s="1"/>
  <c r="DK117" i="1" s="1"/>
  <c r="DP117" i="1" s="1"/>
  <c r="AO44" i="1"/>
  <c r="AO22" i="1"/>
  <c r="O163" i="1"/>
  <c r="C154" i="1"/>
  <c r="J163" i="1"/>
  <c r="L163" i="1"/>
  <c r="N163" i="1"/>
  <c r="R163" i="1"/>
  <c r="T163" i="1"/>
  <c r="B163" i="1"/>
  <c r="G158" i="1"/>
  <c r="D163" i="1" s="1"/>
  <c r="I158" i="1"/>
  <c r="AM44" i="1"/>
  <c r="AS18" i="1"/>
  <c r="AR41" i="1"/>
  <c r="AR44" i="1" s="1"/>
  <c r="AL44" i="1"/>
  <c r="AS19" i="1"/>
  <c r="AS22" i="1" s="1"/>
  <c r="AL22" i="1"/>
  <c r="T146" i="1"/>
  <c r="E155" i="1" s="1"/>
  <c r="AP44" i="1"/>
  <c r="O76" i="1"/>
  <c r="O78" i="1" s="1"/>
  <c r="T109" i="1"/>
  <c r="P77" i="1"/>
  <c r="R77" i="1" s="1"/>
  <c r="U77" i="1" s="1"/>
  <c r="W77" i="1" s="1"/>
  <c r="Z77" i="1" s="1"/>
  <c r="AB77" i="1" s="1"/>
  <c r="AE77" i="1" s="1"/>
  <c r="AG77" i="1" s="1"/>
  <c r="AJ77" i="1" s="1"/>
  <c r="AL77" i="1" s="1"/>
  <c r="AO77" i="1" s="1"/>
  <c r="AQ77" i="1" s="1"/>
  <c r="AT77" i="1" s="1"/>
  <c r="AV77" i="1" s="1"/>
  <c r="AY77" i="1" s="1"/>
  <c r="BA77" i="1" s="1"/>
  <c r="BD77" i="1" s="1"/>
  <c r="BF77" i="1" s="1"/>
  <c r="BI77" i="1" s="1"/>
  <c r="BK77" i="1" s="1"/>
  <c r="BN77" i="1" s="1"/>
  <c r="BP77" i="1" s="1"/>
  <c r="BS77" i="1" s="1"/>
  <c r="BU77" i="1" s="1"/>
  <c r="BX77" i="1" s="1"/>
  <c r="BZ77" i="1" s="1"/>
  <c r="CC77" i="1" s="1"/>
  <c r="CE77" i="1" s="1"/>
  <c r="CH77" i="1" s="1"/>
  <c r="CJ77" i="1" s="1"/>
  <c r="CM77" i="1" s="1"/>
  <c r="CO77" i="1" s="1"/>
  <c r="CR77" i="1" s="1"/>
  <c r="CT77" i="1" s="1"/>
  <c r="CW77" i="1" s="1"/>
  <c r="EE82" i="1"/>
  <c r="EJ82" i="1" s="1"/>
  <c r="T108" i="1"/>
  <c r="AK44" i="1"/>
  <c r="T73" i="1"/>
  <c r="Y73" i="1" s="1"/>
  <c r="B180" i="1"/>
  <c r="D185" i="1" s="1"/>
  <c r="FI151" i="1"/>
  <c r="B159" i="1"/>
  <c r="B164" i="1" s="1"/>
  <c r="L114" i="1"/>
  <c r="O114" i="1" s="1"/>
  <c r="T114" i="1" s="1"/>
  <c r="Y114" i="1" s="1"/>
  <c r="AD114" i="1" s="1"/>
  <c r="AI114" i="1" s="1"/>
  <c r="AN114" i="1" s="1"/>
  <c r="AS114" i="1" s="1"/>
  <c r="AX114" i="1" s="1"/>
  <c r="BC114" i="1" s="1"/>
  <c r="BH114" i="1" s="1"/>
  <c r="BM114" i="1" s="1"/>
  <c r="BR114" i="1" s="1"/>
  <c r="BW114" i="1" s="1"/>
  <c r="CB114" i="1" s="1"/>
  <c r="CG114" i="1" s="1"/>
  <c r="CL114" i="1" s="1"/>
  <c r="CQ114" i="1" s="1"/>
  <c r="CV114" i="1" s="1"/>
  <c r="DA114" i="1" s="1"/>
  <c r="DF114" i="1" s="1"/>
  <c r="DK114" i="1" s="1"/>
  <c r="DP114" i="1" s="1"/>
  <c r="DU114" i="1" s="1"/>
  <c r="DZ114" i="1" s="1"/>
  <c r="EE114" i="1" s="1"/>
  <c r="EJ114" i="1" s="1"/>
  <c r="EO114" i="1" s="1"/>
  <c r="ET114" i="1" s="1"/>
  <c r="EY114" i="1" s="1"/>
  <c r="FD114" i="1" s="1"/>
  <c r="FG114" i="1" s="1"/>
  <c r="L148" i="1"/>
  <c r="C155" i="1"/>
  <c r="AN44" i="1"/>
  <c r="O79" i="1"/>
  <c r="T79" i="1" s="1"/>
  <c r="Y79" i="1" s="1"/>
  <c r="AD79" i="1" s="1"/>
  <c r="AI79" i="1" s="1"/>
  <c r="AN79" i="1" s="1"/>
  <c r="AS79" i="1" s="1"/>
  <c r="AX79" i="1" s="1"/>
  <c r="BC79" i="1" s="1"/>
  <c r="BH79" i="1" s="1"/>
  <c r="BM79" i="1" s="1"/>
  <c r="BR79" i="1" s="1"/>
  <c r="BW79" i="1" s="1"/>
  <c r="CB79" i="1" s="1"/>
  <c r="CG79" i="1" s="1"/>
  <c r="CL79" i="1" s="1"/>
  <c r="CQ79" i="1" s="1"/>
  <c r="CV79" i="1" s="1"/>
  <c r="DA79" i="1" s="1"/>
  <c r="DF79" i="1" s="1"/>
  <c r="D184" i="1"/>
  <c r="B181" i="1"/>
  <c r="AK22" i="1"/>
  <c r="AR40" i="1"/>
  <c r="AP22" i="1"/>
  <c r="AS40" i="1"/>
  <c r="AM22" i="1"/>
  <c r="AD142" i="1"/>
  <c r="Y143" i="1"/>
  <c r="AD141" i="1"/>
  <c r="Y144" i="1"/>
  <c r="AR19" i="1"/>
  <c r="AR22" i="1" s="1"/>
  <c r="AS41" i="1"/>
  <c r="AD107" i="1"/>
  <c r="Y108" i="1"/>
  <c r="AD106" i="1"/>
  <c r="Y109" i="1"/>
  <c r="FD97" i="1"/>
  <c r="FG97" i="1" s="1"/>
  <c r="EY94" i="1"/>
  <c r="FD94" i="1" s="1"/>
  <c r="FG94" i="1" s="1"/>
  <c r="CG67" i="1"/>
  <c r="CG136" i="1"/>
  <c r="BC57" i="1"/>
  <c r="BC127" i="1"/>
  <c r="CQ66" i="1"/>
  <c r="O113" i="1"/>
  <c r="BR64" i="1"/>
  <c r="BC92" i="1"/>
  <c r="O148" i="1"/>
  <c r="T148" i="1" s="1"/>
  <c r="DU117" i="1" l="1"/>
  <c r="DZ117" i="1" s="1"/>
  <c r="T76" i="1"/>
  <c r="E153" i="1" s="1"/>
  <c r="E163" i="1"/>
  <c r="AS44" i="1"/>
  <c r="D153" i="1"/>
  <c r="CY77" i="1"/>
  <c r="DB77" i="1" s="1"/>
  <c r="DD77" i="1" s="1"/>
  <c r="T111" i="1"/>
  <c r="E154" i="1" s="1"/>
  <c r="EO82" i="1"/>
  <c r="ET82" i="1" s="1"/>
  <c r="D186" i="1"/>
  <c r="B173" i="1"/>
  <c r="B176" i="1"/>
  <c r="FH114" i="1"/>
  <c r="Y111" i="1"/>
  <c r="F154" i="1" s="1"/>
  <c r="Y146" i="1"/>
  <c r="F155" i="1" s="1"/>
  <c r="AI142" i="1"/>
  <c r="AD143" i="1"/>
  <c r="AI141" i="1"/>
  <c r="AD144" i="1"/>
  <c r="BH127" i="1"/>
  <c r="AI107" i="1"/>
  <c r="AD108" i="1"/>
  <c r="AI106" i="1"/>
  <c r="AD109" i="1"/>
  <c r="BH92" i="1"/>
  <c r="AD73" i="1"/>
  <c r="Y76" i="1"/>
  <c r="F153" i="1" s="1"/>
  <c r="CL136" i="1"/>
  <c r="CV66" i="1"/>
  <c r="CL67" i="1"/>
  <c r="EE117" i="1" l="1"/>
  <c r="EJ117" i="1" s="1"/>
  <c r="DF78" i="1"/>
  <c r="DG79" i="1" s="1"/>
  <c r="B174" i="1"/>
  <c r="B185" i="1" s="1"/>
  <c r="B175" i="1"/>
  <c r="EY82" i="1"/>
  <c r="FD82" i="1" s="1"/>
  <c r="FJ82" i="1" s="1"/>
  <c r="C184" i="1"/>
  <c r="B184" i="1"/>
  <c r="AD146" i="1"/>
  <c r="G155" i="1" s="1"/>
  <c r="AN142" i="1"/>
  <c r="AI143" i="1"/>
  <c r="AN141" i="1"/>
  <c r="AI144" i="1"/>
  <c r="AD111" i="1"/>
  <c r="G154" i="1" s="1"/>
  <c r="BM127" i="1"/>
  <c r="AN107" i="1"/>
  <c r="AI108" i="1"/>
  <c r="AN106" i="1"/>
  <c r="AI109" i="1"/>
  <c r="AI73" i="1"/>
  <c r="AD76" i="1"/>
  <c r="G153" i="1" s="1"/>
  <c r="CQ136" i="1"/>
  <c r="CQ67" i="1"/>
  <c r="BM92" i="1"/>
  <c r="EO117" i="1" l="1"/>
  <c r="ET117" i="1" s="1"/>
  <c r="B186" i="1"/>
  <c r="D188" i="1"/>
  <c r="AI111" i="1"/>
  <c r="H154" i="1" s="1"/>
  <c r="AI146" i="1"/>
  <c r="H155" i="1" s="1"/>
  <c r="AS142" i="1"/>
  <c r="AN143" i="1"/>
  <c r="AS141" i="1"/>
  <c r="AN144" i="1"/>
  <c r="BR127" i="1"/>
  <c r="AS107" i="1"/>
  <c r="AN108" i="1"/>
  <c r="AS106" i="1"/>
  <c r="AN109" i="1"/>
  <c r="BR92" i="1"/>
  <c r="AN73" i="1"/>
  <c r="AI76" i="1"/>
  <c r="H153" i="1" s="1"/>
  <c r="CV136" i="1"/>
  <c r="DA136" i="1" s="1"/>
  <c r="DF136" i="1" s="1"/>
  <c r="DK136" i="1" s="1"/>
  <c r="DP136" i="1" s="1"/>
  <c r="DU136" i="1" s="1"/>
  <c r="DZ136" i="1" s="1"/>
  <c r="EE136" i="1" s="1"/>
  <c r="EJ136" i="1" s="1"/>
  <c r="EO136" i="1" s="1"/>
  <c r="ET136" i="1" s="1"/>
  <c r="EY136" i="1" s="1"/>
  <c r="FD136" i="1" s="1"/>
  <c r="FG136" i="1" s="1"/>
  <c r="FJ136" i="1" s="1"/>
  <c r="CV67" i="1"/>
  <c r="EY117" i="1" l="1"/>
  <c r="FD117" i="1" s="1"/>
  <c r="FJ117" i="1" s="1"/>
  <c r="AN146" i="1"/>
  <c r="I155" i="1" s="1"/>
  <c r="AX142" i="1"/>
  <c r="AS143" i="1"/>
  <c r="AX141" i="1"/>
  <c r="AS144" i="1"/>
  <c r="AN111" i="1"/>
  <c r="I154" i="1" s="1"/>
  <c r="BW127" i="1"/>
  <c r="AX107" i="1"/>
  <c r="AS108" i="1"/>
  <c r="AX106" i="1"/>
  <c r="AS109" i="1"/>
  <c r="DA67" i="1"/>
  <c r="AS73" i="1"/>
  <c r="AN76" i="1"/>
  <c r="I153" i="1" s="1"/>
  <c r="BW92" i="1"/>
  <c r="AS146" i="1" l="1"/>
  <c r="J155" i="1" s="1"/>
  <c r="BC142" i="1"/>
  <c r="AX143" i="1"/>
  <c r="BC141" i="1"/>
  <c r="AX144" i="1"/>
  <c r="CB127" i="1"/>
  <c r="AS111" i="1"/>
  <c r="J154" i="1" s="1"/>
  <c r="BC107" i="1"/>
  <c r="AX108" i="1"/>
  <c r="BC106" i="1"/>
  <c r="AX109" i="1"/>
  <c r="AX73" i="1"/>
  <c r="AS76" i="1"/>
  <c r="J153" i="1" s="1"/>
  <c r="CB92" i="1"/>
  <c r="AX146" i="1" l="1"/>
  <c r="K155" i="1" s="1"/>
  <c r="BH142" i="1"/>
  <c r="BC143" i="1"/>
  <c r="BH141" i="1"/>
  <c r="BC144" i="1"/>
  <c r="AX111" i="1"/>
  <c r="K154" i="1" s="1"/>
  <c r="CG127" i="1"/>
  <c r="BH107" i="1"/>
  <c r="BC108" i="1"/>
  <c r="BH106" i="1"/>
  <c r="BC109" i="1"/>
  <c r="BC73" i="1"/>
  <c r="AX76" i="1"/>
  <c r="K153" i="1" s="1"/>
  <c r="CG92" i="1"/>
  <c r="BC146" i="1" l="1"/>
  <c r="L155" i="1" s="1"/>
  <c r="BM142" i="1"/>
  <c r="BH143" i="1"/>
  <c r="BM141" i="1"/>
  <c r="BH144" i="1"/>
  <c r="BC111" i="1"/>
  <c r="L154" i="1" s="1"/>
  <c r="CL127" i="1"/>
  <c r="BM107" i="1"/>
  <c r="BH108" i="1"/>
  <c r="BM106" i="1"/>
  <c r="BH109" i="1"/>
  <c r="CL92" i="1"/>
  <c r="BH73" i="1"/>
  <c r="BC76" i="1"/>
  <c r="L153" i="1" s="1"/>
  <c r="BH146" i="1" l="1"/>
  <c r="M155" i="1" s="1"/>
  <c r="BR142" i="1"/>
  <c r="BM143" i="1"/>
  <c r="BR141" i="1"/>
  <c r="BM144" i="1"/>
  <c r="CQ127" i="1"/>
  <c r="BH111" i="1"/>
  <c r="M154" i="1" s="1"/>
  <c r="BR107" i="1"/>
  <c r="BM108" i="1"/>
  <c r="BR106" i="1"/>
  <c r="BM109" i="1"/>
  <c r="BM73" i="1"/>
  <c r="BH76" i="1"/>
  <c r="M153" i="1" s="1"/>
  <c r="CQ92" i="1"/>
  <c r="BM146" i="1" l="1"/>
  <c r="N155" i="1" s="1"/>
  <c r="BW142" i="1"/>
  <c r="BR143" i="1"/>
  <c r="BW141" i="1"/>
  <c r="BR144" i="1"/>
  <c r="CV127" i="1"/>
  <c r="BM111" i="1"/>
  <c r="N154" i="1" s="1"/>
  <c r="BW107" i="1"/>
  <c r="BR108" i="1"/>
  <c r="BW106" i="1"/>
  <c r="BR109" i="1"/>
  <c r="BR73" i="1"/>
  <c r="BM76" i="1"/>
  <c r="N153" i="1" s="1"/>
  <c r="CV92" i="1"/>
  <c r="BR146" i="1" l="1"/>
  <c r="O155" i="1" s="1"/>
  <c r="CB142" i="1"/>
  <c r="BW143" i="1"/>
  <c r="CB141" i="1"/>
  <c r="BW144" i="1"/>
  <c r="DA127" i="1"/>
  <c r="BR111" i="1"/>
  <c r="O154" i="1" s="1"/>
  <c r="CB107" i="1"/>
  <c r="BW108" i="1"/>
  <c r="CB106" i="1"/>
  <c r="BW109" i="1"/>
  <c r="DA92" i="1"/>
  <c r="BW73" i="1"/>
  <c r="BR76" i="1"/>
  <c r="O153" i="1" s="1"/>
  <c r="BW146" i="1" l="1"/>
  <c r="P155" i="1" s="1"/>
  <c r="CG142" i="1"/>
  <c r="CB143" i="1"/>
  <c r="CG141" i="1"/>
  <c r="CB144" i="1"/>
  <c r="DF127" i="1"/>
  <c r="BW111" i="1"/>
  <c r="P154" i="1" s="1"/>
  <c r="CG107" i="1"/>
  <c r="CB108" i="1"/>
  <c r="CG106" i="1"/>
  <c r="CB109" i="1"/>
  <c r="CB73" i="1"/>
  <c r="BW76" i="1"/>
  <c r="P153" i="1" s="1"/>
  <c r="DF92" i="1"/>
  <c r="CB146" i="1" l="1"/>
  <c r="Q155" i="1" s="1"/>
  <c r="CL142" i="1"/>
  <c r="CG143" i="1"/>
  <c r="CL141" i="1"/>
  <c r="CG144" i="1"/>
  <c r="DK127" i="1"/>
  <c r="CL107" i="1"/>
  <c r="CG108" i="1"/>
  <c r="CB111" i="1"/>
  <c r="Q154" i="1" s="1"/>
  <c r="CL106" i="1"/>
  <c r="CG109" i="1"/>
  <c r="DK92" i="1"/>
  <c r="CG73" i="1"/>
  <c r="CB76" i="1"/>
  <c r="Q153" i="1" s="1"/>
  <c r="CG111" i="1" l="1"/>
  <c r="R154" i="1" s="1"/>
  <c r="CG146" i="1"/>
  <c r="R155" i="1" s="1"/>
  <c r="CQ142" i="1"/>
  <c r="CL143" i="1"/>
  <c r="CQ141" i="1"/>
  <c r="CL144" i="1"/>
  <c r="DP127" i="1"/>
  <c r="CQ107" i="1"/>
  <c r="CL108" i="1"/>
  <c r="CQ106" i="1"/>
  <c r="CL109" i="1"/>
  <c r="DP92" i="1"/>
  <c r="CL73" i="1"/>
  <c r="CG76" i="1"/>
  <c r="R153" i="1" s="1"/>
  <c r="CL146" i="1" l="1"/>
  <c r="S155" i="1" s="1"/>
  <c r="CV142" i="1"/>
  <c r="CQ143" i="1"/>
  <c r="CV141" i="1"/>
  <c r="CQ144" i="1"/>
  <c r="DU127" i="1"/>
  <c r="CV107" i="1"/>
  <c r="CQ108" i="1"/>
  <c r="CL111" i="1"/>
  <c r="S154" i="1" s="1"/>
  <c r="CV106" i="1"/>
  <c r="CQ109" i="1"/>
  <c r="DU92" i="1"/>
  <c r="DP111" i="1"/>
  <c r="CQ73" i="1"/>
  <c r="CL76" i="1"/>
  <c r="S153" i="1" s="1"/>
  <c r="CQ146" i="1" l="1"/>
  <c r="T155" i="1" s="1"/>
  <c r="DA142" i="1"/>
  <c r="CV143" i="1"/>
  <c r="DA141" i="1"/>
  <c r="CV144" i="1"/>
  <c r="DZ127" i="1"/>
  <c r="CQ111" i="1"/>
  <c r="T154" i="1" s="1"/>
  <c r="DA107" i="1"/>
  <c r="CV108" i="1"/>
  <c r="DA106" i="1"/>
  <c r="DF106" i="1" s="1"/>
  <c r="CV109" i="1"/>
  <c r="DZ92" i="1"/>
  <c r="DU111" i="1"/>
  <c r="CV73" i="1"/>
  <c r="CQ76" i="1"/>
  <c r="T153" i="1" s="1"/>
  <c r="CV146" i="1" l="1"/>
  <c r="U155" i="1" s="1"/>
  <c r="DF142" i="1"/>
  <c r="DA143" i="1"/>
  <c r="DF141" i="1"/>
  <c r="DA144" i="1"/>
  <c r="EE127" i="1"/>
  <c r="DF109" i="1"/>
  <c r="DK106" i="1"/>
  <c r="DA108" i="1"/>
  <c r="DF107" i="1"/>
  <c r="CV111" i="1"/>
  <c r="U154" i="1" s="1"/>
  <c r="DA109" i="1"/>
  <c r="EE92" i="1"/>
  <c r="DZ111" i="1"/>
  <c r="DA73" i="1"/>
  <c r="DA76" i="1" s="1"/>
  <c r="V153" i="1" s="1"/>
  <c r="CV76" i="1"/>
  <c r="U153" i="1" s="1"/>
  <c r="DA111" i="1" l="1"/>
  <c r="V154" i="1" s="1"/>
  <c r="DA146" i="1"/>
  <c r="V155" i="1" s="1"/>
  <c r="DK142" i="1"/>
  <c r="DF143" i="1"/>
  <c r="DK141" i="1"/>
  <c r="DF144" i="1"/>
  <c r="DF108" i="1"/>
  <c r="DF111" i="1" s="1"/>
  <c r="W154" i="1" s="1"/>
  <c r="DK107" i="1"/>
  <c r="DK108" i="1" s="1"/>
  <c r="EJ127" i="1"/>
  <c r="DK109" i="1"/>
  <c r="EJ92" i="1"/>
  <c r="EE111" i="1"/>
  <c r="DK111" i="1" l="1"/>
  <c r="DF146" i="1"/>
  <c r="W155" i="1" s="1"/>
  <c r="DP142" i="1"/>
  <c r="DK143" i="1"/>
  <c r="DP141" i="1"/>
  <c r="DK144" i="1"/>
  <c r="EO127" i="1"/>
  <c r="EO92" i="1"/>
  <c r="EJ111" i="1"/>
  <c r="DK146" i="1" l="1"/>
  <c r="DU142" i="1"/>
  <c r="DP143" i="1"/>
  <c r="DU141" i="1"/>
  <c r="DP144" i="1"/>
  <c r="ET127" i="1"/>
  <c r="ET92" i="1"/>
  <c r="EO111" i="1"/>
  <c r="DP146" i="1" l="1"/>
  <c r="DZ142" i="1"/>
  <c r="DU143" i="1"/>
  <c r="DZ141" i="1"/>
  <c r="DU144" i="1"/>
  <c r="EY127" i="1"/>
  <c r="EY92" i="1"/>
  <c r="ET111" i="1"/>
  <c r="DU146" i="1" l="1"/>
  <c r="EE142" i="1"/>
  <c r="DZ143" i="1"/>
  <c r="EE141" i="1"/>
  <c r="DZ144" i="1"/>
  <c r="FD127" i="1"/>
  <c r="FG127" i="1" s="1"/>
  <c r="FD92" i="1"/>
  <c r="EY111" i="1"/>
  <c r="FJ127" i="1" l="1"/>
  <c r="DZ146" i="1"/>
  <c r="EJ142" i="1"/>
  <c r="EE143" i="1"/>
  <c r="EJ141" i="1"/>
  <c r="EE144" i="1"/>
  <c r="FG92" i="1"/>
  <c r="FD111" i="1"/>
  <c r="FG111" i="1" l="1"/>
  <c r="AH154" i="1" s="1"/>
  <c r="EE146" i="1"/>
  <c r="EO142" i="1"/>
  <c r="EJ143" i="1"/>
  <c r="EO141" i="1"/>
  <c r="EJ144" i="1"/>
  <c r="FG112" i="1" l="1"/>
  <c r="B177" i="1" s="1"/>
  <c r="EJ146" i="1"/>
  <c r="ET142" i="1"/>
  <c r="EO143" i="1"/>
  <c r="ET141" i="1"/>
  <c r="EO144" i="1"/>
  <c r="FG113" i="1" l="1"/>
  <c r="FH113" i="1" s="1"/>
  <c r="FH112" i="1"/>
  <c r="C185" i="1"/>
  <c r="C186" i="1" s="1"/>
  <c r="B178" i="1"/>
  <c r="EO146" i="1"/>
  <c r="EY142" i="1"/>
  <c r="ET143" i="1"/>
  <c r="EY141" i="1"/>
  <c r="ET144" i="1"/>
  <c r="ET146" i="1" l="1"/>
  <c r="FD142" i="1"/>
  <c r="EY143" i="1"/>
  <c r="FD141" i="1"/>
  <c r="EY144" i="1"/>
  <c r="EY146" i="1" l="1"/>
  <c r="FG142" i="1"/>
  <c r="FD143" i="1"/>
  <c r="FD144" i="1"/>
  <c r="FG141" i="1"/>
  <c r="FD146" i="1" l="1"/>
  <c r="FG143" i="1"/>
  <c r="FJ142" i="1"/>
  <c r="FJ143" i="1" s="1"/>
  <c r="FG144" i="1"/>
  <c r="FJ141" i="1"/>
  <c r="FJ144" i="1" l="1"/>
  <c r="FJ146" i="1" s="1"/>
</calcChain>
</file>

<file path=xl/sharedStrings.xml><?xml version="1.0" encoding="utf-8"?>
<sst xmlns="http://schemas.openxmlformats.org/spreadsheetml/2006/main" count="687" uniqueCount="82">
  <si>
    <t>Debito Originale</t>
  </si>
  <si>
    <t>0/40</t>
  </si>
  <si>
    <t>-1/40</t>
  </si>
  <si>
    <t>-3/40</t>
  </si>
  <si>
    <t>-5/40</t>
  </si>
  <si>
    <t>17/40</t>
  </si>
  <si>
    <t>21/40</t>
  </si>
  <si>
    <t>23/40</t>
  </si>
  <si>
    <t>?</t>
  </si>
  <si>
    <t>25/40</t>
  </si>
  <si>
    <t>29/40</t>
  </si>
  <si>
    <t>31/40</t>
  </si>
  <si>
    <t>65/70</t>
  </si>
  <si>
    <t>67/70</t>
  </si>
  <si>
    <t>69/70</t>
  </si>
  <si>
    <t>QC</t>
  </si>
  <si>
    <t>QI</t>
  </si>
  <si>
    <t>Tasso</t>
  </si>
  <si>
    <t>Ministero</t>
  </si>
  <si>
    <t>Importo</t>
  </si>
  <si>
    <t>Scadenza</t>
  </si>
  <si>
    <t>In Amm.</t>
  </si>
  <si>
    <t>Anno Contr.</t>
  </si>
  <si>
    <t>Identificativo</t>
  </si>
  <si>
    <t>Residuo</t>
  </si>
  <si>
    <t>2 semestre 2044</t>
  </si>
  <si>
    <t>1 semestre 2044</t>
  </si>
  <si>
    <t>2 semestre 2043</t>
  </si>
  <si>
    <t>1 semestre 2043</t>
  </si>
  <si>
    <t>2 semestre 2042</t>
  </si>
  <si>
    <t>1 semestre 2042</t>
  </si>
  <si>
    <t>2 semestre 2041</t>
  </si>
  <si>
    <t>1 semestre 2041</t>
  </si>
  <si>
    <t>2 semestre 2040</t>
  </si>
  <si>
    <t>1 semestre 2040</t>
  </si>
  <si>
    <t>2 semestre 2039</t>
  </si>
  <si>
    <t>1 semestre 2039</t>
  </si>
  <si>
    <t>2 semestre 2038</t>
  </si>
  <si>
    <t>1 semestre 2038</t>
  </si>
  <si>
    <t>2 semestre 2037</t>
  </si>
  <si>
    <t>1 semestre 2037</t>
  </si>
  <si>
    <t>2 semestre 2036</t>
  </si>
  <si>
    <t>1 semestre 2036</t>
  </si>
  <si>
    <t>2 semestre 2035</t>
  </si>
  <si>
    <t>1 semestre 2035</t>
  </si>
  <si>
    <t>Nuova scadenza</t>
  </si>
  <si>
    <t>2 semestre 2034</t>
  </si>
  <si>
    <t>1 semestre 2034</t>
  </si>
  <si>
    <t>31/06/2014</t>
  </si>
  <si>
    <t>1a Rinegoziazione</t>
  </si>
  <si>
    <t>Originale</t>
  </si>
  <si>
    <t>2 semestre 2016</t>
  </si>
  <si>
    <t>1 semestre 2016</t>
  </si>
  <si>
    <t>2 semestre 2015</t>
  </si>
  <si>
    <t>Debito</t>
  </si>
  <si>
    <t>3754.54</t>
  </si>
  <si>
    <t>Debito dopo 1a rinegoziazione</t>
  </si>
  <si>
    <t>Debito dopo 2a rinegoziazione</t>
  </si>
  <si>
    <t>Rate semestrale Originale</t>
  </si>
  <si>
    <t>Differenze Originale / 1a Rinegoziazione</t>
  </si>
  <si>
    <t>Differenze Originale / 2a Rinegoziazione</t>
  </si>
  <si>
    <t>2a Rinegoziazione</t>
  </si>
  <si>
    <t>Rimborso totale originale</t>
  </si>
  <si>
    <t>Capitale da restituire</t>
  </si>
  <si>
    <t>Capitale da restituire originale</t>
  </si>
  <si>
    <t>Capitale da restituire dopo 1a rinegoziazione</t>
  </si>
  <si>
    <t>Interessi da restituire dopo 1a rinegoziazione</t>
  </si>
  <si>
    <t>Rimborso totale dopo 1a rinegoziazione</t>
  </si>
  <si>
    <t>Interessi da restituire originali</t>
  </si>
  <si>
    <t>Capitale da restituire dopo 2a rinegoziazione</t>
  </si>
  <si>
    <t>Interessi da restituire dopo 2a rinegoziazione</t>
  </si>
  <si>
    <t>Rimborso totale dopo 2a rinegoziazione</t>
  </si>
  <si>
    <t>1a rinegoziazione</t>
  </si>
  <si>
    <t>2a rinegoziazione</t>
  </si>
  <si>
    <t>Interessi da restituire</t>
  </si>
  <si>
    <t>Totale da restituire</t>
  </si>
  <si>
    <t>Rate semestrale dopo 2a rinegoziazione</t>
  </si>
  <si>
    <t>Rate semestrale dopo 1a rinegoziazione</t>
  </si>
  <si>
    <t>Rate annuale Originale</t>
  </si>
  <si>
    <t>Rate annuale dopo 1a rinegoziazione</t>
  </si>
  <si>
    <t>Rate annuale dopo 2a rinegoziazione</t>
  </si>
  <si>
    <t>1a rinegoziazione / 2a rinegoziazione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</si>
</sst>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&quot;€&quot;\ #,##0.00"/>
    <numFmt numFmtId="165" formatCode="0.000%"/>
    <numFmt numFmtId="166" formatCode="mm\-yyyy"/>
    <numFmt numFmtId="167" formatCode="&quot;€&quot;\ #,##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eXGyreSchola"/>
      <family val="3"/>
    </font>
    <font>
      <sz val="9"/>
      <color theme="1"/>
      <name val="TeXGyreSchola"/>
      <family val="3"/>
    </font>
    <font>
      <b/>
      <sz val="9"/>
      <color theme="1"/>
      <name val="TeXGyreSchola"/>
      <family val="3"/>
    </font>
    <font>
      <b/>
      <sz val="9"/>
      <color rgb="FF0070C0"/>
      <name val="TeXGyreSchola"/>
      <family val="3"/>
    </font>
    <font>
      <b/>
      <sz val="10"/>
      <color theme="1"/>
      <name val="TeXGyreSchola"/>
      <family val="3"/>
    </font>
    <font>
      <b/>
      <sz val="9"/>
      <color rgb="FFFF0000"/>
      <name val="TeXGyreSchola"/>
      <family val="3"/>
    </font>
    <font>
      <sz val="10"/>
      <name val="TeXGyreSchola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44" fontId="4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4" fontId="7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44" fontId="5" fillId="3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4" fontId="7" fillId="0" borderId="0" xfId="0" applyNumberFormat="1" applyFont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44" fontId="3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eXGyreSchola" panose="00000500000000000000" pitchFamily="50" charset="0"/>
                <a:ea typeface="+mn-ea"/>
                <a:cs typeface="+mn-cs"/>
              </a:defRPr>
            </a:pPr>
            <a:r>
              <a:rPr lang="it-IT" sz="1200">
                <a:latin typeface="TeXGyreSchola" panose="00000500000000000000" pitchFamily="50" charset="0"/>
              </a:rPr>
              <a:t>Totale da restituire capitale+interessi (esclusi</a:t>
            </a:r>
            <a:r>
              <a:rPr lang="it-IT" sz="1200" baseline="0">
                <a:latin typeface="TeXGyreSchola" panose="00000500000000000000" pitchFamily="50" charset="0"/>
              </a:rPr>
              <a:t> i 130.000€)</a:t>
            </a:r>
            <a:endParaRPr lang="it-IT" sz="1200">
              <a:latin typeface="TeXGyreSchola" panose="00000500000000000000" pitchFamily="50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eXGyreSchola" panose="00000500000000000000" pitchFamily="50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Foglio4!$A$184</c:f>
              <c:strCache>
                <c:ptCount val="1"/>
                <c:pt idx="0">
                  <c:v>Totale da restituire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TeXGyreSchola" panose="00000500000000000000" pitchFamily="50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Foglio4!$B$184:$D$184</c:f>
              <c:numCache>
                <c:formatCode>"€"\ #,##0.00</c:formatCode>
                <c:ptCount val="3"/>
                <c:pt idx="0">
                  <c:v>4311021.25</c:v>
                </c:pt>
                <c:pt idx="1">
                  <c:v>5027347.9600000028</c:v>
                </c:pt>
                <c:pt idx="2">
                  <c:v>5664185.2700000005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Foglio4!$B$183:$D$183</c15:sqref>
                        </c15:formulaRef>
                      </c:ext>
                    </c:extLst>
                    <c:strCache>
                      <c:ptCount val="3"/>
                      <c:pt idx="0">
                        <c:v>Originale</c:v>
                      </c:pt>
                      <c:pt idx="1">
                        <c:v>1a rinegoziazione</c:v>
                      </c:pt>
                      <c:pt idx="2">
                        <c:v>2a rinegoziazione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tx>
            <c:strRef>
              <c:f>Foglio4!$A$185</c:f>
              <c:strCache>
                <c:ptCount val="1"/>
                <c:pt idx="0">
                  <c:v>Interessi da restituire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TeXGyreSchola" panose="00000500000000000000" pitchFamily="50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Foglio4!$B$185:$D$185</c:f>
              <c:numCache>
                <c:formatCode>"€"\ #,##0.00</c:formatCode>
                <c:ptCount val="3"/>
                <c:pt idx="0">
                  <c:v>1368733.5199999996</c:v>
                </c:pt>
                <c:pt idx="1">
                  <c:v>2082124.5899999994</c:v>
                </c:pt>
                <c:pt idx="2">
                  <c:v>2718961.9000000004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Foglio4!$B$183:$D$183</c15:sqref>
                        </c15:formulaRef>
                      </c:ext>
                    </c:extLst>
                    <c:strCache>
                      <c:ptCount val="3"/>
                      <c:pt idx="0">
                        <c:v>Originale</c:v>
                      </c:pt>
                      <c:pt idx="1">
                        <c:v>1a rinegoziazione</c:v>
                      </c:pt>
                      <c:pt idx="2">
                        <c:v>2a rinegoziazione</c:v>
                      </c:pt>
                    </c:strCache>
                  </c:strRef>
                </c15:cat>
              </c15:filteredCategoryTitle>
            </c:ext>
          </c:extLst>
        </c:ser>
        <c:ser>
          <c:idx val="2"/>
          <c:order val="2"/>
          <c:tx>
            <c:strRef>
              <c:f>Foglio4!$A$186</c:f>
              <c:strCache>
                <c:ptCount val="1"/>
                <c:pt idx="0">
                  <c:v>Capitale da restituire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TeXGyreSchola" panose="00000500000000000000" pitchFamily="50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Foglio4!$B$186:$D$186</c:f>
              <c:numCache>
                <c:formatCode>"€"\ #,##0.00</c:formatCode>
                <c:ptCount val="3"/>
                <c:pt idx="0">
                  <c:v>2942287.7300000004</c:v>
                </c:pt>
                <c:pt idx="1">
                  <c:v>2945223.3700000034</c:v>
                </c:pt>
                <c:pt idx="2">
                  <c:v>2945223.37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Foglio4!$B$183:$D$183</c15:sqref>
                        </c15:formulaRef>
                      </c:ext>
                    </c:extLst>
                    <c:strCache>
                      <c:ptCount val="3"/>
                      <c:pt idx="0">
                        <c:v>Originale</c:v>
                      </c:pt>
                      <c:pt idx="1">
                        <c:v>1a rinegoziazione</c:v>
                      </c:pt>
                      <c:pt idx="2">
                        <c:v>2a rinegoziazione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9889168"/>
        <c:axId val="649895888"/>
      </c:barChart>
      <c:catAx>
        <c:axId val="64988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eXGyreSchola" panose="00000500000000000000" pitchFamily="50" charset="0"/>
                <a:ea typeface="+mn-ea"/>
                <a:cs typeface="+mn-cs"/>
              </a:defRPr>
            </a:pPr>
            <a:endParaRPr lang="it-IT"/>
          </a:p>
        </c:txPr>
        <c:crossAx val="649895888"/>
        <c:crosses val="autoZero"/>
        <c:auto val="1"/>
        <c:lblAlgn val="ctr"/>
        <c:lblOffset val="100"/>
        <c:noMultiLvlLbl val="0"/>
      </c:catAx>
      <c:valAx>
        <c:axId val="649895888"/>
        <c:scaling>
          <c:orientation val="minMax"/>
          <c:max val="5750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€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eXGyreSchola" panose="00000500000000000000" pitchFamily="50" charset="0"/>
                <a:ea typeface="+mn-ea"/>
                <a:cs typeface="+mn-cs"/>
              </a:defRPr>
            </a:pPr>
            <a:endParaRPr lang="it-IT"/>
          </a:p>
        </c:txPr>
        <c:crossAx val="649889168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TeXGyreSchola" panose="00000500000000000000" pitchFamily="50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eXGyreSchola" panose="00000500000000000000" pitchFamily="50" charset="0"/>
                <a:ea typeface="+mn-ea"/>
                <a:cs typeface="+mn-cs"/>
              </a:defRPr>
            </a:pPr>
            <a:r>
              <a:rPr lang="en-US" sz="1200">
                <a:latin typeface="TeXGyreSchola" panose="00000500000000000000" pitchFamily="50" charset="0"/>
              </a:rPr>
              <a:t>Differenze tra 2a rinegoziazione e piano originale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eXGyreSchola" panose="00000500000000000000" pitchFamily="50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Foglio4!$A$170</c:f>
              <c:strCache>
                <c:ptCount val="1"/>
                <c:pt idx="0">
                  <c:v>Differenze Originale / 2a Rinegoziazione</c:v>
                </c:pt>
              </c:strCache>
            </c:strRef>
          </c:tx>
          <c:spPr>
            <a:pattFill prst="ltUp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 w="25400">
              <a:noFill/>
            </a:ln>
            <a:effectLst>
              <a:innerShdw blurRad="114300">
                <a:schemeClr val="accent5"/>
              </a:innerShdw>
            </a:effectLst>
          </c:spPr>
          <c:cat>
            <c:numRef>
              <c:f>Foglio4!$B$167:$AF$167</c:f>
              <c:numCache>
                <c:formatCode>0</c:formatCode>
                <c:ptCount val="3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</c:numCache>
            </c:numRef>
          </c:cat>
          <c:val>
            <c:numRef>
              <c:f>Foglio4!$B$170:$AF$170</c:f>
              <c:numCache>
                <c:formatCode>"€"\ #,##0.00</c:formatCode>
                <c:ptCount val="31"/>
                <c:pt idx="0">
                  <c:v>-83882.150000000081</c:v>
                </c:pt>
                <c:pt idx="1">
                  <c:v>-155342.98000000004</c:v>
                </c:pt>
                <c:pt idx="2">
                  <c:v>-135907.1999999999</c:v>
                </c:pt>
                <c:pt idx="3">
                  <c:v>-135937.37999999998</c:v>
                </c:pt>
                <c:pt idx="4">
                  <c:v>-135907.34000000008</c:v>
                </c:pt>
                <c:pt idx="5">
                  <c:v>-69258.040000000037</c:v>
                </c:pt>
                <c:pt idx="6">
                  <c:v>-69258.049999999988</c:v>
                </c:pt>
                <c:pt idx="7">
                  <c:v>-69257.969999999972</c:v>
                </c:pt>
                <c:pt idx="8">
                  <c:v>-45824.69</c:v>
                </c:pt>
                <c:pt idx="9">
                  <c:v>-3455.9899999999034</c:v>
                </c:pt>
                <c:pt idx="10">
                  <c:v>2586.8699999999662</c:v>
                </c:pt>
                <c:pt idx="11">
                  <c:v>2586.8899999999558</c:v>
                </c:pt>
                <c:pt idx="12">
                  <c:v>2588.8700000000536</c:v>
                </c:pt>
                <c:pt idx="13">
                  <c:v>2586.859999999986</c:v>
                </c:pt>
                <c:pt idx="14">
                  <c:v>2586.9000000000524</c:v>
                </c:pt>
                <c:pt idx="15">
                  <c:v>2586.8700000000244</c:v>
                </c:pt>
                <c:pt idx="16">
                  <c:v>2586.9200000000128</c:v>
                </c:pt>
                <c:pt idx="17">
                  <c:v>2586.9099999999453</c:v>
                </c:pt>
                <c:pt idx="18">
                  <c:v>139104.56999999998</c:v>
                </c:pt>
                <c:pt idx="19">
                  <c:v>150804.45000000004</c:v>
                </c:pt>
                <c:pt idx="20">
                  <c:v>176962.78000000003</c:v>
                </c:pt>
                <c:pt idx="21">
                  <c:v>176962.76000000004</c:v>
                </c:pt>
                <c:pt idx="22">
                  <c:v>176962.76</c:v>
                </c:pt>
                <c:pt idx="23">
                  <c:v>176962.75</c:v>
                </c:pt>
                <c:pt idx="24">
                  <c:v>176962.71000000002</c:v>
                </c:pt>
                <c:pt idx="25">
                  <c:v>176962.12999999995</c:v>
                </c:pt>
                <c:pt idx="26">
                  <c:v>176962.76</c:v>
                </c:pt>
                <c:pt idx="27">
                  <c:v>176962.74000000002</c:v>
                </c:pt>
                <c:pt idx="28">
                  <c:v>176962.75000000006</c:v>
                </c:pt>
                <c:pt idx="29">
                  <c:v>176962.78999999992</c:v>
                </c:pt>
                <c:pt idx="30">
                  <c:v>176962.77000000002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93088"/>
        <c:axId val="649891968"/>
      </c:areaChart>
      <c:catAx>
        <c:axId val="649893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eXGyreSchola" panose="00000500000000000000" pitchFamily="50" charset="0"/>
                <a:ea typeface="+mn-ea"/>
                <a:cs typeface="+mn-cs"/>
              </a:defRPr>
            </a:pPr>
            <a:endParaRPr lang="it-IT"/>
          </a:p>
        </c:txPr>
        <c:crossAx val="649891968"/>
        <c:crosses val="autoZero"/>
        <c:auto val="1"/>
        <c:lblAlgn val="ctr"/>
        <c:lblOffset val="100"/>
        <c:noMultiLvlLbl val="1"/>
      </c:catAx>
      <c:valAx>
        <c:axId val="64989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,##0.000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eXGyreSchola" panose="00000500000000000000" pitchFamily="50" charset="0"/>
                <a:ea typeface="+mn-ea"/>
                <a:cs typeface="+mn-cs"/>
              </a:defRPr>
            </a:pPr>
            <a:endParaRPr lang="it-IT"/>
          </a:p>
        </c:txPr>
        <c:crossAx val="649893088"/>
        <c:crosses val="autoZero"/>
        <c:crossBetween val="midCat"/>
        <c:majorUnit val="150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eXGyreSchola" panose="00000500000000000000" pitchFamily="50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eXGyreSchola" panose="00000500000000000000" pitchFamily="50" charset="0"/>
                <a:ea typeface="+mn-ea"/>
                <a:cs typeface="+mn-cs"/>
              </a:defRPr>
            </a:pPr>
            <a:r>
              <a:rPr lang="en-US" sz="1200">
                <a:latin typeface="TeXGyreSchola" panose="00000500000000000000" pitchFamily="50" charset="0"/>
              </a:rPr>
              <a:t>Differenze tra 1a rinegoziazione e piano originale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eXGyreSchola" panose="00000500000000000000" pitchFamily="50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Foglio4!$A$168</c:f>
              <c:strCache>
                <c:ptCount val="1"/>
                <c:pt idx="0">
                  <c:v>Differenze Originale / 1a Rinegoziazione</c:v>
                </c:pt>
              </c:strCache>
            </c:strRef>
          </c:tx>
          <c:spPr>
            <a:pattFill prst="ltUp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 w="25400">
              <a:noFill/>
            </a:ln>
            <a:effectLst>
              <a:innerShdw blurRad="114300">
                <a:schemeClr val="accent5"/>
              </a:innerShdw>
            </a:effectLst>
          </c:spPr>
          <c:cat>
            <c:numRef>
              <c:f>Foglio4!$B$167:$AF$167</c:f>
              <c:numCache>
                <c:formatCode>0</c:formatCode>
                <c:ptCount val="3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</c:numCache>
            </c:numRef>
          </c:cat>
          <c:val>
            <c:numRef>
              <c:f>Foglio4!$B$168:$AF$168</c:f>
              <c:numCache>
                <c:formatCode>"€"\ #,##0.00</c:formatCode>
                <c:ptCount val="31"/>
                <c:pt idx="0">
                  <c:v>-58341.590000000084</c:v>
                </c:pt>
                <c:pt idx="1">
                  <c:v>-63378.860000000044</c:v>
                </c:pt>
                <c:pt idx="2">
                  <c:v>-63315.839999999909</c:v>
                </c:pt>
                <c:pt idx="3">
                  <c:v>-63345.859999999986</c:v>
                </c:pt>
                <c:pt idx="4">
                  <c:v>-67070.400000000081</c:v>
                </c:pt>
                <c:pt idx="5">
                  <c:v>-63612.870000000054</c:v>
                </c:pt>
                <c:pt idx="6">
                  <c:v>-63315.799999999988</c:v>
                </c:pt>
                <c:pt idx="7">
                  <c:v>-63315.729999999981</c:v>
                </c:pt>
                <c:pt idx="8">
                  <c:v>-39882.470000000059</c:v>
                </c:pt>
                <c:pt idx="9">
                  <c:v>2486.1900000001187</c:v>
                </c:pt>
                <c:pt idx="10">
                  <c:v>8529.1000000000058</c:v>
                </c:pt>
                <c:pt idx="11">
                  <c:v>8528.9599999999627</c:v>
                </c:pt>
                <c:pt idx="12">
                  <c:v>8531.1500000000524</c:v>
                </c:pt>
                <c:pt idx="13">
                  <c:v>8528.9799999999814</c:v>
                </c:pt>
                <c:pt idx="14">
                  <c:v>8529.1500000000233</c:v>
                </c:pt>
                <c:pt idx="15">
                  <c:v>8529.0800000000454</c:v>
                </c:pt>
                <c:pt idx="16">
                  <c:v>8529.1000000000349</c:v>
                </c:pt>
                <c:pt idx="17">
                  <c:v>8529.1399999999849</c:v>
                </c:pt>
                <c:pt idx="18">
                  <c:v>145047.13999999998</c:v>
                </c:pt>
                <c:pt idx="19">
                  <c:v>156746.56000000003</c:v>
                </c:pt>
                <c:pt idx="20">
                  <c:v>182905.27000000002</c:v>
                </c:pt>
                <c:pt idx="21">
                  <c:v>74367.000000000015</c:v>
                </c:pt>
                <c:pt idx="22">
                  <c:v>74366.97</c:v>
                </c:pt>
                <c:pt idx="23">
                  <c:v>74366.98</c:v>
                </c:pt>
                <c:pt idx="24">
                  <c:v>74366.98</c:v>
                </c:pt>
                <c:pt idx="25">
                  <c:v>74367.149999999994</c:v>
                </c:pt>
                <c:pt idx="26">
                  <c:v>74366.98000000001</c:v>
                </c:pt>
                <c:pt idx="27">
                  <c:v>74366.989999999991</c:v>
                </c:pt>
                <c:pt idx="28">
                  <c:v>74366.95</c:v>
                </c:pt>
                <c:pt idx="29">
                  <c:v>74366.989999999991</c:v>
                </c:pt>
                <c:pt idx="30">
                  <c:v>37183.32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78688"/>
        <c:axId val="175106912"/>
      </c:areaChart>
      <c:catAx>
        <c:axId val="174178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eXGyreSchola" panose="00000500000000000000" pitchFamily="50" charset="0"/>
                <a:ea typeface="+mn-ea"/>
                <a:cs typeface="+mn-cs"/>
              </a:defRPr>
            </a:pPr>
            <a:endParaRPr lang="it-IT"/>
          </a:p>
        </c:txPr>
        <c:crossAx val="175106912"/>
        <c:crosses val="autoZero"/>
        <c:auto val="1"/>
        <c:lblAlgn val="ctr"/>
        <c:lblOffset val="100"/>
        <c:noMultiLvlLbl val="1"/>
      </c:catAx>
      <c:valAx>
        <c:axId val="17510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,##0.000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eXGyreSchola" panose="00000500000000000000" pitchFamily="50" charset="0"/>
                <a:ea typeface="+mn-ea"/>
                <a:cs typeface="+mn-cs"/>
              </a:defRPr>
            </a:pPr>
            <a:endParaRPr lang="it-IT"/>
          </a:p>
        </c:txPr>
        <c:crossAx val="174178688"/>
        <c:crosses val="autoZero"/>
        <c:crossBetween val="midCat"/>
        <c:majorUnit val="150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eXGyreSchola" panose="00000500000000000000" pitchFamily="50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eXGyreSchola" panose="00000500000000000000" pitchFamily="50" charset="0"/>
                <a:ea typeface="+mn-ea"/>
                <a:cs typeface="+mn-cs"/>
              </a:defRPr>
            </a:pPr>
            <a:r>
              <a:rPr lang="it-IT" sz="1200">
                <a:latin typeface="TeXGyreSchola" panose="00000500000000000000" pitchFamily="50" charset="0"/>
              </a:rPr>
              <a:t>Rate annuali (Esclusi i 130.000€ del 2015)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eXGyreSchola" panose="00000500000000000000" pitchFamily="50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Foglio4!$A$163</c:f>
              <c:strCache>
                <c:ptCount val="1"/>
                <c:pt idx="0">
                  <c:v>Rate annuale Originale</c:v>
                </c:pt>
              </c:strCache>
            </c:strRef>
          </c:tx>
          <c:spPr>
            <a:ln w="50800" cap="rnd">
              <a:solidFill>
                <a:schemeClr val="bg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Foglio4!$B$162:$AG$162</c:f>
              <c:numCache>
                <c:formatCode>0</c:formatCode>
                <c:ptCount val="3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</c:numCache>
            </c:numRef>
          </c:cat>
          <c:val>
            <c:numRef>
              <c:f>Foglio4!$B$163:$AG$163</c:f>
              <c:numCache>
                <c:formatCode>"€"\ #,##0.00</c:formatCode>
                <c:ptCount val="32"/>
                <c:pt idx="0">
                  <c:v>331669.77</c:v>
                </c:pt>
                <c:pt idx="1">
                  <c:v>328186.48000000004</c:v>
                </c:pt>
                <c:pt idx="2">
                  <c:v>327228.65999999992</c:v>
                </c:pt>
                <c:pt idx="3">
                  <c:v>326079.08999999997</c:v>
                </c:pt>
                <c:pt idx="4">
                  <c:v>326049.07000000007</c:v>
                </c:pt>
                <c:pt idx="5">
                  <c:v>259399.92000000004</c:v>
                </c:pt>
                <c:pt idx="6">
                  <c:v>255844.05</c:v>
                </c:pt>
                <c:pt idx="7">
                  <c:v>255843.90999999997</c:v>
                </c:pt>
                <c:pt idx="8">
                  <c:v>232410.65000000005</c:v>
                </c:pt>
                <c:pt idx="9">
                  <c:v>190041.92999999993</c:v>
                </c:pt>
                <c:pt idx="10">
                  <c:v>183999.09</c:v>
                </c:pt>
                <c:pt idx="11">
                  <c:v>183998.80000000005</c:v>
                </c:pt>
                <c:pt idx="12">
                  <c:v>174373.87999999995</c:v>
                </c:pt>
                <c:pt idx="13">
                  <c:v>174375.88</c:v>
                </c:pt>
                <c:pt idx="14">
                  <c:v>174375.84999999998</c:v>
                </c:pt>
                <c:pt idx="15">
                  <c:v>174375.87999999998</c:v>
                </c:pt>
                <c:pt idx="16">
                  <c:v>174375.87999999998</c:v>
                </c:pt>
                <c:pt idx="17">
                  <c:v>174375.83</c:v>
                </c:pt>
                <c:pt idx="18">
                  <c:v>37858.160000000003</c:v>
                </c:pt>
                <c:pt idx="19">
                  <c:v>26158.469999999998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Foglio4!$A$164</c:f>
              <c:strCache>
                <c:ptCount val="1"/>
                <c:pt idx="0">
                  <c:v>Rate annuale dopo 1a rinegoziazione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Foglio4!$B$162:$AG$162</c:f>
              <c:numCache>
                <c:formatCode>0</c:formatCode>
                <c:ptCount val="3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</c:numCache>
            </c:numRef>
          </c:cat>
          <c:val>
            <c:numRef>
              <c:f>Foglio4!$B$164:$AG$164</c:f>
              <c:numCache>
                <c:formatCode>"€"\ #,##0.00</c:formatCode>
                <c:ptCount val="32"/>
                <c:pt idx="0">
                  <c:v>273328.17999999993</c:v>
                </c:pt>
                <c:pt idx="1">
                  <c:v>264807.62</c:v>
                </c:pt>
                <c:pt idx="2">
                  <c:v>263912.82</c:v>
                </c:pt>
                <c:pt idx="3">
                  <c:v>262733.23</c:v>
                </c:pt>
                <c:pt idx="4">
                  <c:v>258978.66999999998</c:v>
                </c:pt>
                <c:pt idx="5">
                  <c:v>195787.05</c:v>
                </c:pt>
                <c:pt idx="6">
                  <c:v>192528.25</c:v>
                </c:pt>
                <c:pt idx="7">
                  <c:v>192528.18</c:v>
                </c:pt>
                <c:pt idx="8">
                  <c:v>192528.18</c:v>
                </c:pt>
                <c:pt idx="9">
                  <c:v>192528.12000000005</c:v>
                </c:pt>
                <c:pt idx="10">
                  <c:v>192528.19</c:v>
                </c:pt>
                <c:pt idx="11">
                  <c:v>192527.76</c:v>
                </c:pt>
                <c:pt idx="12">
                  <c:v>182905.03</c:v>
                </c:pt>
                <c:pt idx="13">
                  <c:v>182904.86</c:v>
                </c:pt>
                <c:pt idx="14">
                  <c:v>182905</c:v>
                </c:pt>
                <c:pt idx="15">
                  <c:v>182904.96000000002</c:v>
                </c:pt>
                <c:pt idx="16">
                  <c:v>182904.98</c:v>
                </c:pt>
                <c:pt idx="17">
                  <c:v>182904.96999999997</c:v>
                </c:pt>
                <c:pt idx="18">
                  <c:v>182905.3</c:v>
                </c:pt>
                <c:pt idx="19">
                  <c:v>182905.03000000003</c:v>
                </c:pt>
                <c:pt idx="20">
                  <c:v>182905.27000000002</c:v>
                </c:pt>
                <c:pt idx="21">
                  <c:v>74367.000000000015</c:v>
                </c:pt>
                <c:pt idx="22">
                  <c:v>74366.97</c:v>
                </c:pt>
                <c:pt idx="23">
                  <c:v>74366.98</c:v>
                </c:pt>
                <c:pt idx="24">
                  <c:v>74366.98</c:v>
                </c:pt>
                <c:pt idx="25">
                  <c:v>74367.149999999994</c:v>
                </c:pt>
                <c:pt idx="26">
                  <c:v>74366.98000000001</c:v>
                </c:pt>
                <c:pt idx="27">
                  <c:v>74366.989999999991</c:v>
                </c:pt>
                <c:pt idx="28">
                  <c:v>74366.95</c:v>
                </c:pt>
                <c:pt idx="29">
                  <c:v>74366.989999999991</c:v>
                </c:pt>
                <c:pt idx="30">
                  <c:v>37183.32</c:v>
                </c:pt>
                <c:pt idx="3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Foglio4!$A$165</c:f>
              <c:strCache>
                <c:ptCount val="1"/>
                <c:pt idx="0">
                  <c:v>Rate annuale dopo 2a rinegoziazione</c:v>
                </c:pt>
              </c:strCache>
            </c:strRef>
          </c:tx>
          <c:spPr>
            <a:ln w="50800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Foglio4!$B$162:$AG$162</c:f>
              <c:numCache>
                <c:formatCode>0</c:formatCode>
                <c:ptCount val="3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</c:numCache>
            </c:numRef>
          </c:cat>
          <c:val>
            <c:numRef>
              <c:f>Foglio4!$B$165:$AG$165</c:f>
              <c:numCache>
                <c:formatCode>"€"\ #,##0.00</c:formatCode>
                <c:ptCount val="32"/>
                <c:pt idx="0">
                  <c:v>247787.61999999994</c:v>
                </c:pt>
                <c:pt idx="1">
                  <c:v>172843.5</c:v>
                </c:pt>
                <c:pt idx="2">
                  <c:v>191321.46000000002</c:v>
                </c:pt>
                <c:pt idx="3">
                  <c:v>190141.71</c:v>
                </c:pt>
                <c:pt idx="4">
                  <c:v>190141.72999999998</c:v>
                </c:pt>
                <c:pt idx="5">
                  <c:v>190141.88</c:v>
                </c:pt>
                <c:pt idx="6">
                  <c:v>186586</c:v>
                </c:pt>
                <c:pt idx="7">
                  <c:v>186585.94</c:v>
                </c:pt>
                <c:pt idx="8">
                  <c:v>186585.96000000005</c:v>
                </c:pt>
                <c:pt idx="9">
                  <c:v>186585.94000000003</c:v>
                </c:pt>
                <c:pt idx="10">
                  <c:v>186585.95999999996</c:v>
                </c:pt>
                <c:pt idx="11">
                  <c:v>186585.69</c:v>
                </c:pt>
                <c:pt idx="12">
                  <c:v>176962.75</c:v>
                </c:pt>
                <c:pt idx="13">
                  <c:v>176962.74</c:v>
                </c:pt>
                <c:pt idx="14">
                  <c:v>176962.75000000003</c:v>
                </c:pt>
                <c:pt idx="15">
                  <c:v>176962.75</c:v>
                </c:pt>
                <c:pt idx="16">
                  <c:v>176962.8</c:v>
                </c:pt>
                <c:pt idx="17">
                  <c:v>176962.73999999993</c:v>
                </c:pt>
                <c:pt idx="18">
                  <c:v>176962.72999999998</c:v>
                </c:pt>
                <c:pt idx="19">
                  <c:v>176962.92000000004</c:v>
                </c:pt>
                <c:pt idx="20">
                  <c:v>176962.78000000003</c:v>
                </c:pt>
                <c:pt idx="21">
                  <c:v>176962.76000000004</c:v>
                </c:pt>
                <c:pt idx="22">
                  <c:v>176962.76</c:v>
                </c:pt>
                <c:pt idx="23">
                  <c:v>176962.75</c:v>
                </c:pt>
                <c:pt idx="24">
                  <c:v>176962.71000000002</c:v>
                </c:pt>
                <c:pt idx="25">
                  <c:v>176962.12999999995</c:v>
                </c:pt>
                <c:pt idx="26">
                  <c:v>176962.76</c:v>
                </c:pt>
                <c:pt idx="27">
                  <c:v>176962.74000000002</c:v>
                </c:pt>
                <c:pt idx="28">
                  <c:v>176962.75000000006</c:v>
                </c:pt>
                <c:pt idx="29">
                  <c:v>176962.78999999992</c:v>
                </c:pt>
                <c:pt idx="30">
                  <c:v>176962.77000000002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694800"/>
        <c:axId val="652695360"/>
      </c:lineChart>
      <c:catAx>
        <c:axId val="652694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eXGyreSchola" panose="00000500000000000000" pitchFamily="50" charset="0"/>
                <a:ea typeface="+mn-ea"/>
                <a:cs typeface="+mn-cs"/>
              </a:defRPr>
            </a:pPr>
            <a:endParaRPr lang="it-IT"/>
          </a:p>
        </c:txPr>
        <c:crossAx val="652695360"/>
        <c:crosses val="autoZero"/>
        <c:auto val="1"/>
        <c:lblAlgn val="ctr"/>
        <c:lblOffset val="100"/>
        <c:noMultiLvlLbl val="1"/>
      </c:catAx>
      <c:valAx>
        <c:axId val="65269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€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eXGyreSchola" panose="00000500000000000000" pitchFamily="50" charset="0"/>
                <a:ea typeface="+mn-ea"/>
                <a:cs typeface="+mn-cs"/>
              </a:defRPr>
            </a:pPr>
            <a:endParaRPr lang="it-IT"/>
          </a:p>
        </c:txPr>
        <c:crossAx val="65269480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100" normalizeH="0" baseline="0">
                <a:solidFill>
                  <a:schemeClr val="lt1"/>
                </a:solidFill>
                <a:latin typeface="TeXGyreSchola" panose="00000500000000000000" pitchFamily="50" charset="0"/>
                <a:ea typeface="+mn-ea"/>
                <a:cs typeface="+mn-cs"/>
              </a:defRPr>
            </a:pPr>
            <a:r>
              <a:rPr lang="it-IT" sz="1000">
                <a:latin typeface="TeXGyreSchola" panose="00000500000000000000" pitchFamily="50" charset="0"/>
              </a:rPr>
              <a:t>DEBITI (Esclusi</a:t>
            </a:r>
            <a:r>
              <a:rPr lang="it-IT" sz="1000" baseline="0">
                <a:latin typeface="TeXGyreSchola" panose="00000500000000000000" pitchFamily="50" charset="0"/>
              </a:rPr>
              <a:t> i 130.000€ del 2015)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100" normalizeH="0" baseline="0">
              <a:solidFill>
                <a:schemeClr val="lt1"/>
              </a:solidFill>
              <a:latin typeface="TeXGyreSchola" panose="00000500000000000000" pitchFamily="50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Foglio4!$A$153</c:f>
              <c:strCache>
                <c:ptCount val="1"/>
                <c:pt idx="0">
                  <c:v>Debito Originale</c:v>
                </c:pt>
              </c:strCache>
            </c:strRef>
          </c:tx>
          <c:spPr>
            <a:ln w="508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Foglio4!$B$152:$AJ$152</c:f>
              <c:numCache>
                <c:formatCode>m/d/yyyy</c:formatCode>
                <c:ptCount val="35"/>
                <c:pt idx="0">
                  <c:v>41640</c:v>
                </c:pt>
                <c:pt idx="1">
                  <c:v>41821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  <c:pt idx="14">
                  <c:v>46388</c:v>
                </c:pt>
                <c:pt idx="15">
                  <c:v>46753</c:v>
                </c:pt>
                <c:pt idx="16">
                  <c:v>47119</c:v>
                </c:pt>
                <c:pt idx="17">
                  <c:v>47484</c:v>
                </c:pt>
                <c:pt idx="18">
                  <c:v>47849</c:v>
                </c:pt>
                <c:pt idx="19">
                  <c:v>48214</c:v>
                </c:pt>
                <c:pt idx="20">
                  <c:v>48580</c:v>
                </c:pt>
                <c:pt idx="21">
                  <c:v>48945</c:v>
                </c:pt>
                <c:pt idx="22">
                  <c:v>49310</c:v>
                </c:pt>
                <c:pt idx="23">
                  <c:v>49675</c:v>
                </c:pt>
                <c:pt idx="24">
                  <c:v>50041</c:v>
                </c:pt>
                <c:pt idx="25">
                  <c:v>50406</c:v>
                </c:pt>
                <c:pt idx="26">
                  <c:v>50771</c:v>
                </c:pt>
                <c:pt idx="27">
                  <c:v>51136</c:v>
                </c:pt>
                <c:pt idx="28">
                  <c:v>51502</c:v>
                </c:pt>
                <c:pt idx="29">
                  <c:v>51867</c:v>
                </c:pt>
                <c:pt idx="30">
                  <c:v>52232</c:v>
                </c:pt>
                <c:pt idx="31">
                  <c:v>52597</c:v>
                </c:pt>
                <c:pt idx="32">
                  <c:v>52963</c:v>
                </c:pt>
              </c:numCache>
            </c:numRef>
          </c:cat>
          <c:val>
            <c:numRef>
              <c:f>Foglio4!$B$153:$AH$153</c:f>
              <c:numCache>
                <c:formatCode>"€"\ #,##0.00</c:formatCode>
                <c:ptCount val="33"/>
                <c:pt idx="0">
                  <c:v>2986863.5</c:v>
                </c:pt>
                <c:pt idx="1">
                  <c:v>2857243.0500000003</c:v>
                </c:pt>
                <c:pt idx="2">
                  <c:v>2766985.0500000007</c:v>
                </c:pt>
                <c:pt idx="3">
                  <c:v>2582205.54</c:v>
                </c:pt>
                <c:pt idx="4">
                  <c:v>2388123.5300000003</c:v>
                </c:pt>
                <c:pt idx="5">
                  <c:v>2184471.7199999997</c:v>
                </c:pt>
                <c:pt idx="6">
                  <c:v>1969545.17</c:v>
                </c:pt>
                <c:pt idx="7">
                  <c:v>1810357.95</c:v>
                </c:pt>
                <c:pt idx="8">
                  <c:v>1646306.6199999999</c:v>
                </c:pt>
                <c:pt idx="9">
                  <c:v>1473503.2999999998</c:v>
                </c:pt>
                <c:pt idx="10">
                  <c:v>1312306.1099999999</c:v>
                </c:pt>
                <c:pt idx="11">
                  <c:v>1188651.2799999996</c:v>
                </c:pt>
                <c:pt idx="12">
                  <c:v>1064711.6499999999</c:v>
                </c:pt>
                <c:pt idx="13">
                  <c:v>934325.83999999973</c:v>
                </c:pt>
                <c:pt idx="14">
                  <c:v>806873.18999999983</c:v>
                </c:pt>
                <c:pt idx="15">
                  <c:v>672681.57999999961</c:v>
                </c:pt>
                <c:pt idx="16">
                  <c:v>531384.03999999969</c:v>
                </c:pt>
                <c:pt idx="17">
                  <c:v>382593.01999999967</c:v>
                </c:pt>
                <c:pt idx="18">
                  <c:v>225899.1799999997</c:v>
                </c:pt>
                <c:pt idx="19">
                  <c:v>60870.179999999709</c:v>
                </c:pt>
                <c:pt idx="20">
                  <c:v>25417.349999999838</c:v>
                </c:pt>
                <c:pt idx="21">
                  <c:v>1.3642420526593924E-11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Foglio4!$A$154</c:f>
              <c:strCache>
                <c:ptCount val="1"/>
                <c:pt idx="0">
                  <c:v>Debito dopo 1a rinegoziazione</c:v>
                </c:pt>
              </c:strCache>
            </c:strRef>
          </c:tx>
          <c:spPr>
            <a:ln w="50800" cap="rnd">
              <a:solidFill>
                <a:srgbClr val="FFC000"/>
              </a:solidFill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none"/>
          </c:marker>
          <c:cat>
            <c:numRef>
              <c:f>Foglio4!$B$152:$AJ$152</c:f>
              <c:numCache>
                <c:formatCode>m/d/yyyy</c:formatCode>
                <c:ptCount val="35"/>
                <c:pt idx="0">
                  <c:v>41640</c:v>
                </c:pt>
                <c:pt idx="1">
                  <c:v>41821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  <c:pt idx="14">
                  <c:v>46388</c:v>
                </c:pt>
                <c:pt idx="15">
                  <c:v>46753</c:v>
                </c:pt>
                <c:pt idx="16">
                  <c:v>47119</c:v>
                </c:pt>
                <c:pt idx="17">
                  <c:v>47484</c:v>
                </c:pt>
                <c:pt idx="18">
                  <c:v>47849</c:v>
                </c:pt>
                <c:pt idx="19">
                  <c:v>48214</c:v>
                </c:pt>
                <c:pt idx="20">
                  <c:v>48580</c:v>
                </c:pt>
                <c:pt idx="21">
                  <c:v>48945</c:v>
                </c:pt>
                <c:pt idx="22">
                  <c:v>49310</c:v>
                </c:pt>
                <c:pt idx="23">
                  <c:v>49675</c:v>
                </c:pt>
                <c:pt idx="24">
                  <c:v>50041</c:v>
                </c:pt>
                <c:pt idx="25">
                  <c:v>50406</c:v>
                </c:pt>
                <c:pt idx="26">
                  <c:v>50771</c:v>
                </c:pt>
                <c:pt idx="27">
                  <c:v>51136</c:v>
                </c:pt>
                <c:pt idx="28">
                  <c:v>51502</c:v>
                </c:pt>
                <c:pt idx="29">
                  <c:v>51867</c:v>
                </c:pt>
                <c:pt idx="30">
                  <c:v>52232</c:v>
                </c:pt>
                <c:pt idx="31">
                  <c:v>52597</c:v>
                </c:pt>
                <c:pt idx="32">
                  <c:v>52963</c:v>
                </c:pt>
              </c:numCache>
            </c:numRef>
          </c:cat>
          <c:val>
            <c:numRef>
              <c:f>Foglio4!$B$154:$AH$154</c:f>
              <c:numCache>
                <c:formatCode>"€"\ #,##0.00</c:formatCode>
                <c:ptCount val="33"/>
                <c:pt idx="0">
                  <c:v>2986863.5</c:v>
                </c:pt>
                <c:pt idx="1">
                  <c:v>2857243.0500000003</c:v>
                </c:pt>
                <c:pt idx="2">
                  <c:v>2824908.43</c:v>
                </c:pt>
                <c:pt idx="3">
                  <c:v>2701177.6199999992</c:v>
                </c:pt>
                <c:pt idx="4">
                  <c:v>2571700.4299999997</c:v>
                </c:pt>
                <c:pt idx="5">
                  <c:v>2436419.0499999998</c:v>
                </c:pt>
                <c:pt idx="6">
                  <c:v>2293850.44</c:v>
                </c:pt>
                <c:pt idx="7">
                  <c:v>2211243.8900000006</c:v>
                </c:pt>
                <c:pt idx="8">
                  <c:v>2128245.1500000004</c:v>
                </c:pt>
                <c:pt idx="9">
                  <c:v>2041230.3199999996</c:v>
                </c:pt>
                <c:pt idx="10">
                  <c:v>1950002.98</c:v>
                </c:pt>
                <c:pt idx="11">
                  <c:v>1854357.08</c:v>
                </c:pt>
                <c:pt idx="12">
                  <c:v>1754076.2599999998</c:v>
                </c:pt>
                <c:pt idx="13">
                  <c:v>1648934.0199999998</c:v>
                </c:pt>
                <c:pt idx="14">
                  <c:v>1548416.6199999999</c:v>
                </c:pt>
                <c:pt idx="15">
                  <c:v>1442966.8599999999</c:v>
                </c:pt>
                <c:pt idx="16">
                  <c:v>1332339.95</c:v>
                </c:pt>
                <c:pt idx="17">
                  <c:v>1216279.17</c:v>
                </c:pt>
                <c:pt idx="18">
                  <c:v>1094514.76</c:v>
                </c:pt>
                <c:pt idx="19">
                  <c:v>966763.50999999978</c:v>
                </c:pt>
                <c:pt idx="20">
                  <c:v>832727.84999999974</c:v>
                </c:pt>
                <c:pt idx="21">
                  <c:v>692095.37000000023</c:v>
                </c:pt>
                <c:pt idx="22">
                  <c:v>544537.56999999995</c:v>
                </c:pt>
                <c:pt idx="23">
                  <c:v>499501.22000000009</c:v>
                </c:pt>
                <c:pt idx="24">
                  <c:v>451961.18000000017</c:v>
                </c:pt>
                <c:pt idx="25">
                  <c:v>401776.69000000012</c:v>
                </c:pt>
                <c:pt idx="26">
                  <c:v>348799.02000000014</c:v>
                </c:pt>
                <c:pt idx="27">
                  <c:v>292870.74000000011</c:v>
                </c:pt>
                <c:pt idx="28">
                  <c:v>233826.07000000012</c:v>
                </c:pt>
                <c:pt idx="29">
                  <c:v>171489.26000000013</c:v>
                </c:pt>
                <c:pt idx="30">
                  <c:v>105674.70000000013</c:v>
                </c:pt>
                <c:pt idx="31">
                  <c:v>36186.160000000134</c:v>
                </c:pt>
                <c:pt idx="32">
                  <c:v>1.3739054338657297E-10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Foglio4!$A$155</c:f>
              <c:strCache>
                <c:ptCount val="1"/>
                <c:pt idx="0">
                  <c:v>Debito dopo 2a rinegoziazione</c:v>
                </c:pt>
              </c:strCache>
            </c:strRef>
          </c:tx>
          <c:spPr>
            <a:ln w="50800" cap="rnd">
              <a:solidFill>
                <a:srgbClr val="FF0000"/>
              </a:solidFill>
              <a:round/>
            </a:ln>
            <a:effectLst>
              <a:outerShdw dist="25400" dir="2700000" algn="tl" rotWithShape="0">
                <a:schemeClr val="accent3"/>
              </a:outerShdw>
            </a:effectLst>
          </c:spPr>
          <c:marker>
            <c:symbol val="none"/>
          </c:marker>
          <c:cat>
            <c:numRef>
              <c:f>Foglio4!$B$152:$AJ$152</c:f>
              <c:numCache>
                <c:formatCode>m/d/yyyy</c:formatCode>
                <c:ptCount val="35"/>
                <c:pt idx="0">
                  <c:v>41640</c:v>
                </c:pt>
                <c:pt idx="1">
                  <c:v>41821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  <c:pt idx="14">
                  <c:v>46388</c:v>
                </c:pt>
                <c:pt idx="15">
                  <c:v>46753</c:v>
                </c:pt>
                <c:pt idx="16">
                  <c:v>47119</c:v>
                </c:pt>
                <c:pt idx="17">
                  <c:v>47484</c:v>
                </c:pt>
                <c:pt idx="18">
                  <c:v>47849</c:v>
                </c:pt>
                <c:pt idx="19">
                  <c:v>48214</c:v>
                </c:pt>
                <c:pt idx="20">
                  <c:v>48580</c:v>
                </c:pt>
                <c:pt idx="21">
                  <c:v>48945</c:v>
                </c:pt>
                <c:pt idx="22">
                  <c:v>49310</c:v>
                </c:pt>
                <c:pt idx="23">
                  <c:v>49675</c:v>
                </c:pt>
                <c:pt idx="24">
                  <c:v>50041</c:v>
                </c:pt>
                <c:pt idx="25">
                  <c:v>50406</c:v>
                </c:pt>
                <c:pt idx="26">
                  <c:v>50771</c:v>
                </c:pt>
                <c:pt idx="27">
                  <c:v>51136</c:v>
                </c:pt>
                <c:pt idx="28">
                  <c:v>51502</c:v>
                </c:pt>
                <c:pt idx="29">
                  <c:v>51867</c:v>
                </c:pt>
                <c:pt idx="30">
                  <c:v>52232</c:v>
                </c:pt>
                <c:pt idx="31">
                  <c:v>52597</c:v>
                </c:pt>
                <c:pt idx="32">
                  <c:v>52963</c:v>
                </c:pt>
              </c:numCache>
            </c:numRef>
          </c:cat>
          <c:val>
            <c:numRef>
              <c:f>Foglio4!$B$155:$AJ$155</c:f>
              <c:numCache>
                <c:formatCode>"€"\ #,##0.00</c:formatCode>
                <c:ptCount val="35"/>
                <c:pt idx="0">
                  <c:v>2986863.5</c:v>
                </c:pt>
                <c:pt idx="1">
                  <c:v>2857243.0500000003</c:v>
                </c:pt>
                <c:pt idx="2">
                  <c:v>2850448.9899999998</c:v>
                </c:pt>
                <c:pt idx="3">
                  <c:v>2818165.0300000007</c:v>
                </c:pt>
                <c:pt idx="4">
                  <c:v>2763341.0399999996</c:v>
                </c:pt>
                <c:pt idx="5">
                  <c:v>2707041.52</c:v>
                </c:pt>
                <c:pt idx="6">
                  <c:v>2648036.41</c:v>
                </c:pt>
                <c:pt idx="7">
                  <c:v>2586193.7999999998</c:v>
                </c:pt>
                <c:pt idx="8">
                  <c:v>2524972.2599999998</c:v>
                </c:pt>
                <c:pt idx="9">
                  <c:v>2460797.2700000005</c:v>
                </c:pt>
                <c:pt idx="10">
                  <c:v>2393524.21</c:v>
                </c:pt>
                <c:pt idx="11">
                  <c:v>2323001.3800000004</c:v>
                </c:pt>
                <c:pt idx="12">
                  <c:v>2249069.4000000004</c:v>
                </c:pt>
                <c:pt idx="13">
                  <c:v>2171561.3899999997</c:v>
                </c:pt>
                <c:pt idx="14">
                  <c:v>2100026.6599999997</c:v>
                </c:pt>
                <c:pt idx="15">
                  <c:v>2024973.43</c:v>
                </c:pt>
                <c:pt idx="16">
                  <c:v>1946226.0399999998</c:v>
                </c:pt>
                <c:pt idx="17">
                  <c:v>1863600.0200000005</c:v>
                </c:pt>
                <c:pt idx="18">
                  <c:v>1776901.4700000004</c:v>
                </c:pt>
                <c:pt idx="19">
                  <c:v>1685926.76</c:v>
                </c:pt>
                <c:pt idx="20">
                  <c:v>1590461.7699999998</c:v>
                </c:pt>
                <c:pt idx="21">
                  <c:v>1490281.3499999999</c:v>
                </c:pt>
                <c:pt idx="22">
                  <c:v>1385149.4000000001</c:v>
                </c:pt>
                <c:pt idx="23">
                  <c:v>1274817.32</c:v>
                </c:pt>
                <c:pt idx="24">
                  <c:v>1159023.98</c:v>
                </c:pt>
                <c:pt idx="25">
                  <c:v>1037494.9200000002</c:v>
                </c:pt>
                <c:pt idx="26">
                  <c:v>909941.66000000027</c:v>
                </c:pt>
                <c:pt idx="27">
                  <c:v>776060.97000000044</c:v>
                </c:pt>
                <c:pt idx="28">
                  <c:v>635534.07000000018</c:v>
                </c:pt>
                <c:pt idx="29">
                  <c:v>488025.87000000011</c:v>
                </c:pt>
                <c:pt idx="30">
                  <c:v>333184.20000000024</c:v>
                </c:pt>
                <c:pt idx="31">
                  <c:v>170638.66000000027</c:v>
                </c:pt>
                <c:pt idx="32">
                  <c:v>2.4283508537337184E-10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652699840"/>
        <c:axId val="652700400"/>
      </c:lineChart>
      <c:dateAx>
        <c:axId val="6526998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TeXGyreSchola" panose="00000500000000000000" pitchFamily="50" charset="0"/>
                <a:ea typeface="+mn-ea"/>
                <a:cs typeface="+mn-cs"/>
              </a:defRPr>
            </a:pPr>
            <a:endParaRPr lang="it-IT"/>
          </a:p>
        </c:txPr>
        <c:crossAx val="652700400"/>
        <c:crosses val="autoZero"/>
        <c:auto val="1"/>
        <c:lblOffset val="100"/>
        <c:baseTimeUnit val="months"/>
      </c:dateAx>
      <c:valAx>
        <c:axId val="652700400"/>
        <c:scaling>
          <c:orientation val="minMax"/>
          <c:max val="3000000"/>
        </c:scaling>
        <c:delete val="0"/>
        <c:axPos val="l"/>
        <c:numFmt formatCode="&quot;€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TeXGyreSchola" panose="00000500000000000000" pitchFamily="50" charset="0"/>
                <a:ea typeface="+mn-ea"/>
                <a:cs typeface="+mn-cs"/>
              </a:defRPr>
            </a:pPr>
            <a:endParaRPr lang="it-IT"/>
          </a:p>
        </c:txPr>
        <c:crossAx val="652699840"/>
        <c:crosses val="autoZero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lt1"/>
              </a:solidFill>
              <a:latin typeface="TeXGyreSchola" panose="00000500000000000000" pitchFamily="50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tx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/>
      </a:solidFill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olidFill>
        <a:schemeClr val="lt1"/>
      </a:solid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tx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/>
      </a:solidFill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olidFill>
        <a:schemeClr val="lt1"/>
      </a:solid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379650</xdr:colOff>
      <xdr:row>28</xdr:row>
      <xdr:rowOff>66000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17</xdr:col>
      <xdr:colOff>379650</xdr:colOff>
      <xdr:row>57</xdr:row>
      <xdr:rowOff>66000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17</xdr:col>
      <xdr:colOff>379650</xdr:colOff>
      <xdr:row>86</xdr:row>
      <xdr:rowOff>66000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17</xdr:col>
      <xdr:colOff>379650</xdr:colOff>
      <xdr:row>115</xdr:row>
      <xdr:rowOff>66000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371475</xdr:colOff>
      <xdr:row>116</xdr:row>
      <xdr:rowOff>114300</xdr:rowOff>
    </xdr:from>
    <xdr:to>
      <xdr:col>18</xdr:col>
      <xdr:colOff>141525</xdr:colOff>
      <xdr:row>144</xdr:row>
      <xdr:rowOff>180300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90"/>
  <sheetViews>
    <sheetView tabSelected="1" topLeftCell="A46" zoomScaleNormal="100" workbookViewId="0">
      <selection activeCell="AH154" sqref="AH154"/>
    </sheetView>
  </sheetViews>
  <sheetFormatPr defaultRowHeight="16.5" x14ac:dyDescent="0.35"/>
  <cols>
    <col min="1" max="1" width="27.5703125" style="2" bestFit="1" customWidth="1"/>
    <col min="2" max="7" width="13.42578125" style="2" customWidth="1"/>
    <col min="8" max="14" width="13.42578125" style="3" customWidth="1"/>
    <col min="15" max="25" width="13.42578125" style="2" customWidth="1"/>
    <col min="26" max="26" width="13.42578125" style="3" customWidth="1"/>
    <col min="27" max="27" width="13.42578125" style="2" bestFit="1" customWidth="1"/>
    <col min="28" max="29" width="12.28515625" style="2" bestFit="1" customWidth="1"/>
    <col min="30" max="30" width="13.42578125" style="2" customWidth="1"/>
    <col min="31" max="32" width="12.28515625" style="2" bestFit="1" customWidth="1"/>
    <col min="33" max="33" width="11.7109375" style="2" customWidth="1"/>
    <col min="34" max="34" width="11.7109375" style="2" bestFit="1" customWidth="1"/>
    <col min="35" max="35" width="13.42578125" style="2" bestFit="1" customWidth="1"/>
    <col min="36" max="36" width="11.7109375" style="1" bestFit="1" customWidth="1"/>
    <col min="37" max="39" width="11.7109375" style="2" bestFit="1" customWidth="1"/>
    <col min="40" max="40" width="13.42578125" style="2" customWidth="1"/>
    <col min="41" max="41" width="11.7109375" style="2" customWidth="1"/>
    <col min="42" max="42" width="11.7109375" style="2" bestFit="1" customWidth="1"/>
    <col min="43" max="44" width="11.7109375" style="1" bestFit="1" customWidth="1"/>
    <col min="45" max="46" width="13.42578125" style="1" bestFit="1" customWidth="1"/>
    <col min="47" max="47" width="11.7109375" style="1" customWidth="1"/>
    <col min="48" max="48" width="13.42578125" style="1" bestFit="1" customWidth="1"/>
    <col min="49" max="49" width="11.7109375" style="1" customWidth="1"/>
    <col min="50" max="50" width="13.42578125" style="1" customWidth="1"/>
    <col min="51" max="51" width="13.42578125" style="1" bestFit="1" customWidth="1"/>
    <col min="52" max="52" width="11.7109375" style="1" bestFit="1" customWidth="1"/>
    <col min="53" max="53" width="13.42578125" style="1" bestFit="1" customWidth="1"/>
    <col min="54" max="54" width="11.7109375" style="1" customWidth="1"/>
    <col min="55" max="55" width="13.42578125" style="1" customWidth="1"/>
    <col min="56" max="56" width="13.42578125" style="1" bestFit="1" customWidth="1"/>
    <col min="57" max="57" width="10.42578125" style="1" customWidth="1"/>
    <col min="58" max="58" width="13.42578125" style="1" bestFit="1" customWidth="1"/>
    <col min="59" max="59" width="10.42578125" style="1" customWidth="1"/>
    <col min="60" max="61" width="13.42578125" style="1" bestFit="1" customWidth="1"/>
    <col min="62" max="62" width="10.42578125" style="1" customWidth="1"/>
    <col min="63" max="63" width="13.42578125" style="1" bestFit="1" customWidth="1"/>
    <col min="64" max="64" width="10.42578125" style="1" customWidth="1"/>
    <col min="65" max="65" width="13.42578125" style="1" customWidth="1"/>
    <col min="66" max="66" width="13.42578125" style="1" bestFit="1" customWidth="1"/>
    <col min="67" max="67" width="10.42578125" style="1" customWidth="1"/>
    <col min="68" max="68" width="13.42578125" style="1" bestFit="1" customWidth="1"/>
    <col min="69" max="69" width="10.42578125" style="1" customWidth="1"/>
    <col min="70" max="70" width="13.42578125" style="1" customWidth="1"/>
    <col min="71" max="71" width="13.42578125" style="1" bestFit="1" customWidth="1"/>
    <col min="72" max="72" width="10.42578125" style="1" customWidth="1"/>
    <col min="73" max="73" width="13.42578125" style="1" bestFit="1" customWidth="1"/>
    <col min="74" max="74" width="10.42578125" style="1" customWidth="1"/>
    <col min="75" max="75" width="13.42578125" style="1" bestFit="1" customWidth="1"/>
    <col min="76" max="76" width="13.42578125" style="1" customWidth="1"/>
    <col min="77" max="77" width="10.7109375" style="1" customWidth="1"/>
    <col min="78" max="78" width="13.42578125" style="1" customWidth="1"/>
    <col min="79" max="79" width="10.7109375" style="1" customWidth="1"/>
    <col min="80" max="81" width="13.42578125" style="1" customWidth="1"/>
    <col min="82" max="82" width="10.7109375" style="1" customWidth="1"/>
    <col min="83" max="83" width="13.42578125" style="1" customWidth="1"/>
    <col min="84" max="84" width="10.7109375" style="1" customWidth="1"/>
    <col min="85" max="86" width="13.42578125" style="1" customWidth="1"/>
    <col min="87" max="87" width="10.7109375" style="1" bestFit="1" customWidth="1"/>
    <col min="88" max="88" width="13.42578125" style="1" bestFit="1" customWidth="1"/>
    <col min="89" max="89" width="10.7109375" style="1" bestFit="1" customWidth="1"/>
    <col min="90" max="90" width="13.42578125" style="1" customWidth="1"/>
    <col min="91" max="91" width="13.42578125" style="1" bestFit="1" customWidth="1"/>
    <col min="92" max="92" width="10.7109375" style="1" customWidth="1"/>
    <col min="93" max="93" width="13.42578125" style="1" customWidth="1"/>
    <col min="94" max="94" width="10.7109375" style="1" customWidth="1"/>
    <col min="95" max="96" width="13.42578125" style="1" customWidth="1"/>
    <col min="97" max="97" width="10.7109375" style="1" customWidth="1"/>
    <col min="98" max="98" width="13.42578125" style="1" customWidth="1"/>
    <col min="99" max="99" width="10.42578125" style="1" customWidth="1"/>
    <col min="100" max="101" width="13.42578125" style="1" customWidth="1"/>
    <col min="102" max="102" width="10.7109375" style="1" customWidth="1"/>
    <col min="103" max="103" width="13.42578125" style="1" customWidth="1"/>
    <col min="104" max="104" width="10.7109375" style="1" bestFit="1" customWidth="1"/>
    <col min="105" max="106" width="13.42578125" style="1" customWidth="1"/>
    <col min="107" max="107" width="10.7109375" style="1" bestFit="1" customWidth="1"/>
    <col min="108" max="108" width="13.42578125" style="1" bestFit="1" customWidth="1"/>
    <col min="109" max="109" width="10.7109375" style="1" bestFit="1" customWidth="1"/>
    <col min="110" max="110" width="13.42578125" style="1" bestFit="1" customWidth="1"/>
    <col min="111" max="111" width="14" style="1" customWidth="1"/>
    <col min="112" max="112" width="11.7109375" style="1" customWidth="1"/>
    <col min="113" max="113" width="13.42578125" style="1" customWidth="1"/>
    <col min="114" max="114" width="11.7109375" style="1" customWidth="1"/>
    <col min="115" max="115" width="13.42578125" style="1" customWidth="1"/>
    <col min="116" max="116" width="13.42578125" style="1" bestFit="1" customWidth="1"/>
    <col min="117" max="117" width="10.7109375" style="1" bestFit="1" customWidth="1"/>
    <col min="118" max="118" width="13.42578125" style="1" bestFit="1" customWidth="1"/>
    <col min="119" max="119" width="10.7109375" style="1" bestFit="1" customWidth="1"/>
    <col min="120" max="121" width="13.42578125" style="1" bestFit="1" customWidth="1"/>
    <col min="122" max="122" width="10.7109375" style="1" bestFit="1" customWidth="1"/>
    <col min="123" max="123" width="13.42578125" style="1" bestFit="1" customWidth="1"/>
    <col min="124" max="124" width="10.7109375" style="1" bestFit="1" customWidth="1"/>
    <col min="125" max="125" width="13.42578125" style="1" customWidth="1"/>
    <col min="126" max="126" width="13.42578125" style="1" bestFit="1" customWidth="1"/>
    <col min="127" max="127" width="10.7109375" style="1" bestFit="1" customWidth="1"/>
    <col min="128" max="128" width="13.42578125" style="1" bestFit="1" customWidth="1"/>
    <col min="129" max="129" width="10.7109375" style="1" bestFit="1" customWidth="1"/>
    <col min="130" max="130" width="13.42578125" style="1" customWidth="1"/>
    <col min="131" max="131" width="13.42578125" style="1" bestFit="1" customWidth="1"/>
    <col min="132" max="132" width="10.7109375" style="1" bestFit="1" customWidth="1"/>
    <col min="133" max="133" width="13.42578125" style="1" bestFit="1" customWidth="1"/>
    <col min="134" max="134" width="10.7109375" style="1" bestFit="1" customWidth="1"/>
    <col min="135" max="135" width="13.42578125" style="1" customWidth="1"/>
    <col min="136" max="136" width="13.42578125" style="1" bestFit="1" customWidth="1"/>
    <col min="137" max="137" width="10.7109375" style="1" bestFit="1" customWidth="1"/>
    <col min="138" max="138" width="13.42578125" style="1" bestFit="1" customWidth="1"/>
    <col min="139" max="139" width="10.7109375" style="1" bestFit="1" customWidth="1"/>
    <col min="140" max="140" width="13.42578125" style="1" customWidth="1"/>
    <col min="141" max="141" width="13.42578125" style="1" bestFit="1" customWidth="1"/>
    <col min="142" max="142" width="10.7109375" style="1" bestFit="1" customWidth="1"/>
    <col min="143" max="143" width="13.42578125" style="1" bestFit="1" customWidth="1"/>
    <col min="144" max="144" width="10.7109375" style="1" bestFit="1" customWidth="1"/>
    <col min="145" max="146" width="13.42578125" style="1" bestFit="1" customWidth="1"/>
    <col min="147" max="147" width="10.7109375" style="1" bestFit="1" customWidth="1"/>
    <col min="148" max="148" width="13.42578125" style="1" bestFit="1" customWidth="1"/>
    <col min="149" max="149" width="10.7109375" style="1" bestFit="1" customWidth="1"/>
    <col min="150" max="150" width="13.42578125" style="1" customWidth="1"/>
    <col min="151" max="151" width="13.42578125" style="1" bestFit="1" customWidth="1"/>
    <col min="152" max="152" width="10.7109375" style="1" bestFit="1" customWidth="1"/>
    <col min="153" max="153" width="13.42578125" style="1" bestFit="1" customWidth="1"/>
    <col min="154" max="154" width="10.7109375" style="1" bestFit="1" customWidth="1"/>
    <col min="155" max="155" width="13.42578125" style="1" customWidth="1"/>
    <col min="156" max="156" width="13.42578125" style="1" bestFit="1" customWidth="1"/>
    <col min="157" max="157" width="10.7109375" style="1" bestFit="1" customWidth="1"/>
    <col min="158" max="158" width="13.42578125" style="1" bestFit="1" customWidth="1"/>
    <col min="159" max="159" width="10.7109375" style="1" bestFit="1" customWidth="1"/>
    <col min="160" max="160" width="13.42578125" style="1" customWidth="1"/>
    <col min="161" max="161" width="13.42578125" style="1" bestFit="1" customWidth="1"/>
    <col min="162" max="162" width="11.7109375" style="1" bestFit="1" customWidth="1"/>
    <col min="163" max="163" width="14" style="1" bestFit="1" customWidth="1"/>
    <col min="164" max="166" width="13.42578125" style="1" bestFit="1" customWidth="1"/>
    <col min="167" max="16384" width="9.140625" style="1"/>
  </cols>
  <sheetData>
    <row r="1" spans="1:45" hidden="1" x14ac:dyDescent="0.35">
      <c r="A1" s="2" t="s">
        <v>54</v>
      </c>
      <c r="O1" s="2" t="s">
        <v>24</v>
      </c>
      <c r="R1" s="60" t="s">
        <v>53</v>
      </c>
      <c r="S1" s="60"/>
      <c r="T1" s="2" t="s">
        <v>24</v>
      </c>
      <c r="U1" s="60" t="s">
        <v>52</v>
      </c>
      <c r="V1" s="60"/>
      <c r="W1" s="60" t="s">
        <v>51</v>
      </c>
      <c r="X1" s="60"/>
      <c r="Y1" s="2" t="s">
        <v>24</v>
      </c>
      <c r="AA1" s="2" t="s">
        <v>24</v>
      </c>
      <c r="AB1" s="60" t="s">
        <v>53</v>
      </c>
      <c r="AC1" s="60"/>
      <c r="AD1" s="2" t="s">
        <v>24</v>
      </c>
      <c r="AE1" s="60" t="s">
        <v>52</v>
      </c>
      <c r="AF1" s="60"/>
      <c r="AG1" s="60" t="s">
        <v>51</v>
      </c>
      <c r="AH1" s="60"/>
      <c r="AI1" s="2" t="s">
        <v>24</v>
      </c>
      <c r="AK1" s="60" t="s">
        <v>53</v>
      </c>
      <c r="AL1" s="60"/>
      <c r="AM1" s="60" t="s">
        <v>52</v>
      </c>
      <c r="AN1" s="60"/>
      <c r="AO1" s="60" t="s">
        <v>51</v>
      </c>
      <c r="AP1" s="60"/>
      <c r="AR1" s="61">
        <v>2016</v>
      </c>
      <c r="AS1" s="61"/>
    </row>
    <row r="2" spans="1:45" hidden="1" x14ac:dyDescent="0.35">
      <c r="A2" s="2" t="s">
        <v>23</v>
      </c>
      <c r="B2" s="2" t="s">
        <v>22</v>
      </c>
      <c r="C2" s="2" t="s">
        <v>21</v>
      </c>
      <c r="D2" s="2" t="s">
        <v>20</v>
      </c>
      <c r="E2" s="2" t="s">
        <v>19</v>
      </c>
      <c r="H2" s="3" t="s">
        <v>17</v>
      </c>
      <c r="R2" s="2" t="s">
        <v>16</v>
      </c>
      <c r="S2" s="2" t="s">
        <v>15</v>
      </c>
      <c r="U2" s="2" t="s">
        <v>16</v>
      </c>
      <c r="V2" s="2" t="s">
        <v>15</v>
      </c>
      <c r="W2" s="2" t="s">
        <v>16</v>
      </c>
      <c r="X2" s="2" t="s">
        <v>15</v>
      </c>
      <c r="AB2" s="2" t="s">
        <v>16</v>
      </c>
      <c r="AC2" s="2" t="s">
        <v>15</v>
      </c>
      <c r="AE2" s="2" t="s">
        <v>16</v>
      </c>
      <c r="AF2" s="2" t="s">
        <v>15</v>
      </c>
      <c r="AG2" s="2" t="s">
        <v>16</v>
      </c>
      <c r="AH2" s="2" t="s">
        <v>15</v>
      </c>
      <c r="AK2" s="2" t="s">
        <v>16</v>
      </c>
      <c r="AL2" s="2" t="s">
        <v>15</v>
      </c>
      <c r="AM2" s="2" t="s">
        <v>16</v>
      </c>
      <c r="AN2" s="2" t="s">
        <v>15</v>
      </c>
      <c r="AO2" s="2" t="s">
        <v>16</v>
      </c>
      <c r="AP2" s="2" t="s">
        <v>15</v>
      </c>
      <c r="AR2" s="1" t="s">
        <v>16</v>
      </c>
      <c r="AS2" s="1" t="s">
        <v>15</v>
      </c>
    </row>
    <row r="3" spans="1:45" hidden="1" x14ac:dyDescent="0.35">
      <c r="A3" s="19">
        <v>425743400</v>
      </c>
      <c r="B3" s="19">
        <v>1998</v>
      </c>
      <c r="C3" s="6">
        <v>36161</v>
      </c>
      <c r="D3" s="6">
        <v>43435</v>
      </c>
      <c r="E3" s="2">
        <v>770291.42</v>
      </c>
      <c r="H3" s="3">
        <v>0.06</v>
      </c>
      <c r="O3" s="2">
        <v>259469.27</v>
      </c>
      <c r="R3" s="2">
        <v>7784.08</v>
      </c>
      <c r="S3" s="2">
        <v>25540.560000000001</v>
      </c>
      <c r="T3" s="2">
        <f t="shared" ref="T3:T20" si="0">O3-S3</f>
        <v>233928.71</v>
      </c>
      <c r="U3" s="2">
        <v>7017.86</v>
      </c>
      <c r="V3" s="2">
        <v>26306.78</v>
      </c>
      <c r="W3" s="2">
        <v>6228.66</v>
      </c>
      <c r="X3" s="2">
        <v>27095.98</v>
      </c>
      <c r="Y3" s="2">
        <f t="shared" ref="Y3:Y20" si="1">T3-V3-X3</f>
        <v>180525.94999999998</v>
      </c>
      <c r="Z3" s="3">
        <v>4.9770000000000002E-2</v>
      </c>
      <c r="AA3" s="2">
        <f t="shared" ref="AA3:AA20" si="2">O3</f>
        <v>259469.27</v>
      </c>
      <c r="AB3" s="2">
        <v>6456.89</v>
      </c>
      <c r="AC3" s="2">
        <v>1978.12</v>
      </c>
      <c r="AD3" s="2">
        <f t="shared" ref="AD3:AD20" si="3">AA3-AC3</f>
        <v>257491.15</v>
      </c>
      <c r="AE3" s="2">
        <v>6407.67</v>
      </c>
      <c r="AF3" s="2">
        <v>2027.35</v>
      </c>
      <c r="AG3" s="2">
        <v>6357.22</v>
      </c>
      <c r="AH3" s="2">
        <v>2077.8000000000002</v>
      </c>
      <c r="AI3" s="2">
        <f t="shared" ref="AI3:AI20" si="4">AD3-AF3-AH3</f>
        <v>253386</v>
      </c>
      <c r="AK3" s="2">
        <f t="shared" ref="AK3:AK20" si="5">AB3-R3</f>
        <v>-1327.1899999999996</v>
      </c>
      <c r="AL3" s="2">
        <f t="shared" ref="AL3:AL20" si="6">AC3-S3</f>
        <v>-23562.440000000002</v>
      </c>
      <c r="AM3" s="2">
        <f t="shared" ref="AM3:AM20" si="7">AE3-U3</f>
        <v>-610.1899999999996</v>
      </c>
      <c r="AN3" s="2">
        <f t="shared" ref="AN3:AN20" si="8">AF3-V3</f>
        <v>-24279.43</v>
      </c>
      <c r="AO3" s="2">
        <f t="shared" ref="AO3:AO20" si="9">AG3-W3</f>
        <v>128.5600000000004</v>
      </c>
      <c r="AP3" s="2">
        <f t="shared" ref="AP3:AP20" si="10">AH3-X3</f>
        <v>-25018.18</v>
      </c>
      <c r="AR3" s="2">
        <f t="shared" ref="AR3:AR20" si="11">AM3+AO3</f>
        <v>-481.6299999999992</v>
      </c>
      <c r="AS3" s="2">
        <f t="shared" ref="AS3:AS20" si="12">AN3+AP3</f>
        <v>-49297.61</v>
      </c>
    </row>
    <row r="4" spans="1:45" hidden="1" x14ac:dyDescent="0.35">
      <c r="A4" s="7">
        <v>436261900</v>
      </c>
      <c r="B4" s="7">
        <v>2001</v>
      </c>
      <c r="C4" s="6">
        <v>37622</v>
      </c>
      <c r="D4" s="6">
        <v>44896</v>
      </c>
      <c r="E4" s="5">
        <v>232405.6</v>
      </c>
      <c r="F4" s="5"/>
      <c r="G4" s="5"/>
      <c r="H4" s="3">
        <v>5.5E-2</v>
      </c>
      <c r="O4" s="2">
        <v>129677.77</v>
      </c>
      <c r="R4" s="2">
        <v>3566.14</v>
      </c>
      <c r="S4" s="2">
        <v>6086.02</v>
      </c>
      <c r="T4" s="2">
        <f t="shared" si="0"/>
        <v>123591.75</v>
      </c>
      <c r="U4" s="2">
        <v>3398.77</v>
      </c>
      <c r="V4" s="2">
        <v>6253.38</v>
      </c>
      <c r="W4" s="2">
        <v>3226.8</v>
      </c>
      <c r="X4" s="2">
        <v>6425.35</v>
      </c>
      <c r="Y4" s="2">
        <f t="shared" si="1"/>
        <v>110913.01999999999</v>
      </c>
      <c r="Z4" s="3">
        <v>4.8309999999999999E-2</v>
      </c>
      <c r="AA4" s="2">
        <f t="shared" si="2"/>
        <v>129677.77</v>
      </c>
      <c r="AB4" s="2">
        <v>3132.37</v>
      </c>
      <c r="AC4" s="2">
        <v>1014.17</v>
      </c>
      <c r="AD4" s="2">
        <f t="shared" si="3"/>
        <v>128663.6</v>
      </c>
      <c r="AE4" s="2">
        <v>3107.87</v>
      </c>
      <c r="AF4" s="2">
        <v>1038.6600000000001</v>
      </c>
      <c r="AG4" s="2">
        <v>3082.78</v>
      </c>
      <c r="AH4" s="2">
        <v>1063.75</v>
      </c>
      <c r="AI4" s="2">
        <f t="shared" si="4"/>
        <v>126561.19</v>
      </c>
      <c r="AK4" s="2">
        <f t="shared" si="5"/>
        <v>-433.77</v>
      </c>
      <c r="AL4" s="2">
        <f t="shared" si="6"/>
        <v>-5071.8500000000004</v>
      </c>
      <c r="AM4" s="2">
        <f t="shared" si="7"/>
        <v>-290.90000000000009</v>
      </c>
      <c r="AN4" s="2">
        <f t="shared" si="8"/>
        <v>-5214.72</v>
      </c>
      <c r="AO4" s="2">
        <f t="shared" si="9"/>
        <v>-144.01999999999998</v>
      </c>
      <c r="AP4" s="2">
        <f t="shared" si="10"/>
        <v>-5361.6</v>
      </c>
      <c r="AR4" s="2">
        <f t="shared" si="11"/>
        <v>-434.92000000000007</v>
      </c>
      <c r="AS4" s="2">
        <f t="shared" si="12"/>
        <v>-10576.32</v>
      </c>
    </row>
    <row r="5" spans="1:45" hidden="1" x14ac:dyDescent="0.35">
      <c r="A5" s="7">
        <v>436262100</v>
      </c>
      <c r="B5" s="7">
        <v>2000</v>
      </c>
      <c r="C5" s="6">
        <v>37257</v>
      </c>
      <c r="D5" s="6">
        <v>44531</v>
      </c>
      <c r="E5" s="5">
        <v>128928.24</v>
      </c>
      <c r="F5" s="5"/>
      <c r="G5" s="5"/>
      <c r="H5" s="3">
        <v>5.7500000000000002E-2</v>
      </c>
      <c r="O5" s="2">
        <v>58593.8</v>
      </c>
      <c r="R5" s="2">
        <v>1684.57</v>
      </c>
      <c r="S5" s="2">
        <v>3781.03</v>
      </c>
      <c r="T5" s="2">
        <f t="shared" si="0"/>
        <v>54812.770000000004</v>
      </c>
      <c r="U5" s="2">
        <v>1575.87</v>
      </c>
      <c r="V5" s="2">
        <v>3889.73</v>
      </c>
      <c r="W5" s="2">
        <v>1464.04</v>
      </c>
      <c r="X5" s="2">
        <v>4001.56</v>
      </c>
      <c r="Y5" s="2">
        <f t="shared" si="1"/>
        <v>46921.48</v>
      </c>
      <c r="Z5" s="3">
        <v>4.7960000000000003E-2</v>
      </c>
      <c r="AA5" s="2">
        <f t="shared" si="2"/>
        <v>58593.8</v>
      </c>
      <c r="AB5" s="2">
        <v>1405.08</v>
      </c>
      <c r="AC5" s="2">
        <v>461.05</v>
      </c>
      <c r="AD5" s="2">
        <f t="shared" si="3"/>
        <v>58132.75</v>
      </c>
      <c r="AE5" s="2">
        <v>1394.02</v>
      </c>
      <c r="AF5" s="2">
        <v>472.1</v>
      </c>
      <c r="AG5" s="2">
        <v>1382.7</v>
      </c>
      <c r="AH5" s="2">
        <v>483.42</v>
      </c>
      <c r="AI5" s="2">
        <f t="shared" si="4"/>
        <v>57177.23</v>
      </c>
      <c r="AK5" s="2">
        <f t="shared" si="5"/>
        <v>-279.49</v>
      </c>
      <c r="AL5" s="2">
        <f t="shared" si="6"/>
        <v>-3319.98</v>
      </c>
      <c r="AM5" s="2">
        <f t="shared" si="7"/>
        <v>-181.84999999999991</v>
      </c>
      <c r="AN5" s="2">
        <f t="shared" si="8"/>
        <v>-3417.63</v>
      </c>
      <c r="AO5" s="2">
        <f t="shared" si="9"/>
        <v>-81.339999999999918</v>
      </c>
      <c r="AP5" s="2">
        <f t="shared" si="10"/>
        <v>-3518.14</v>
      </c>
      <c r="AR5" s="2">
        <f t="shared" si="11"/>
        <v>-263.18999999999983</v>
      </c>
      <c r="AS5" s="2">
        <f t="shared" si="12"/>
        <v>-6935.77</v>
      </c>
    </row>
    <row r="6" spans="1:45" hidden="1" x14ac:dyDescent="0.35">
      <c r="A6" s="7">
        <v>436262700</v>
      </c>
      <c r="B6" s="7">
        <v>2000</v>
      </c>
      <c r="C6" s="6">
        <v>37257</v>
      </c>
      <c r="D6" s="6">
        <v>44531</v>
      </c>
      <c r="E6" s="5">
        <v>51645.69</v>
      </c>
      <c r="F6" s="5"/>
      <c r="G6" s="5"/>
      <c r="H6" s="3">
        <v>5.7500000000000002E-2</v>
      </c>
      <c r="O6" s="2">
        <v>26374.67</v>
      </c>
      <c r="R6" s="2">
        <v>758.27</v>
      </c>
      <c r="S6" s="2">
        <v>1431.12</v>
      </c>
      <c r="T6" s="2">
        <f t="shared" si="0"/>
        <v>24943.55</v>
      </c>
      <c r="U6" s="2">
        <v>717.13</v>
      </c>
      <c r="V6" s="2">
        <v>1472.26</v>
      </c>
      <c r="W6" s="2">
        <v>674.8</v>
      </c>
      <c r="X6" s="2">
        <v>1514.59</v>
      </c>
      <c r="Y6" s="2">
        <f t="shared" si="1"/>
        <v>21956.7</v>
      </c>
      <c r="Z6" s="3">
        <v>4.7960000000000003E-2</v>
      </c>
      <c r="AA6" s="2">
        <f t="shared" si="2"/>
        <v>26374.67</v>
      </c>
      <c r="AB6" s="2">
        <v>632.46</v>
      </c>
      <c r="AC6" s="2">
        <v>207.53</v>
      </c>
      <c r="AD6" s="2">
        <f t="shared" si="3"/>
        <v>26167.14</v>
      </c>
      <c r="AE6" s="2">
        <v>627.49</v>
      </c>
      <c r="AF6" s="2">
        <v>212.51</v>
      </c>
      <c r="AG6" s="2">
        <v>622.39</v>
      </c>
      <c r="AH6" s="2">
        <v>217.6</v>
      </c>
      <c r="AI6" s="2">
        <f t="shared" si="4"/>
        <v>25737.030000000002</v>
      </c>
      <c r="AK6" s="2">
        <f t="shared" si="5"/>
        <v>-125.80999999999995</v>
      </c>
      <c r="AL6" s="2">
        <f t="shared" si="6"/>
        <v>-1223.5899999999999</v>
      </c>
      <c r="AM6" s="2">
        <f t="shared" si="7"/>
        <v>-89.639999999999986</v>
      </c>
      <c r="AN6" s="2">
        <f t="shared" si="8"/>
        <v>-1259.75</v>
      </c>
      <c r="AO6" s="2">
        <f t="shared" si="9"/>
        <v>-52.409999999999968</v>
      </c>
      <c r="AP6" s="2">
        <f t="shared" si="10"/>
        <v>-1296.99</v>
      </c>
      <c r="AR6" s="2">
        <f t="shared" si="11"/>
        <v>-142.04999999999995</v>
      </c>
      <c r="AS6" s="2">
        <f t="shared" si="12"/>
        <v>-2556.7399999999998</v>
      </c>
    </row>
    <row r="7" spans="1:45" hidden="1" x14ac:dyDescent="0.35">
      <c r="A7" s="7">
        <v>436263400</v>
      </c>
      <c r="B7" s="7">
        <v>2001</v>
      </c>
      <c r="C7" s="6">
        <v>37622</v>
      </c>
      <c r="D7" s="6">
        <v>44896</v>
      </c>
      <c r="E7" s="5">
        <v>258228.45</v>
      </c>
      <c r="F7" s="5"/>
      <c r="G7" s="5"/>
      <c r="H7" s="3">
        <v>5.5E-2</v>
      </c>
      <c r="O7" s="2">
        <v>144086.41</v>
      </c>
      <c r="R7" s="2">
        <v>3962.38</v>
      </c>
      <c r="S7" s="2">
        <v>6762.24</v>
      </c>
      <c r="T7" s="2">
        <f t="shared" si="0"/>
        <v>137324.17000000001</v>
      </c>
      <c r="U7" s="2">
        <v>3776.41</v>
      </c>
      <c r="V7" s="2">
        <v>6948.2</v>
      </c>
      <c r="W7" s="2">
        <v>3585.34</v>
      </c>
      <c r="X7" s="2">
        <v>7139.28</v>
      </c>
      <c r="Y7" s="2">
        <f t="shared" si="1"/>
        <v>123236.69000000002</v>
      </c>
      <c r="Z7" s="3">
        <v>4.8309999999999999E-2</v>
      </c>
      <c r="AA7" s="2">
        <f t="shared" si="2"/>
        <v>144086.41</v>
      </c>
      <c r="AB7" s="2">
        <v>3480.41</v>
      </c>
      <c r="AC7" s="2">
        <v>1126.8499999999999</v>
      </c>
      <c r="AD7" s="2">
        <f t="shared" si="3"/>
        <v>142959.56</v>
      </c>
      <c r="AE7" s="2">
        <v>3453.19</v>
      </c>
      <c r="AF7" s="2">
        <v>1154.07</v>
      </c>
      <c r="AG7" s="2">
        <v>3425.31</v>
      </c>
      <c r="AH7" s="2">
        <v>1181.95</v>
      </c>
      <c r="AI7" s="2">
        <f t="shared" si="4"/>
        <v>140623.53999999998</v>
      </c>
      <c r="AK7" s="2">
        <f t="shared" si="5"/>
        <v>-481.97000000000025</v>
      </c>
      <c r="AL7" s="2">
        <f t="shared" si="6"/>
        <v>-5635.3899999999994</v>
      </c>
      <c r="AM7" s="2">
        <f t="shared" si="7"/>
        <v>-323.2199999999998</v>
      </c>
      <c r="AN7" s="2">
        <f t="shared" si="8"/>
        <v>-5794.13</v>
      </c>
      <c r="AO7" s="2">
        <f t="shared" si="9"/>
        <v>-160.0300000000002</v>
      </c>
      <c r="AP7" s="2">
        <f t="shared" si="10"/>
        <v>-5957.33</v>
      </c>
      <c r="AR7" s="2">
        <f t="shared" si="11"/>
        <v>-483.25</v>
      </c>
      <c r="AS7" s="2">
        <f t="shared" si="12"/>
        <v>-11751.46</v>
      </c>
    </row>
    <row r="8" spans="1:45" hidden="1" x14ac:dyDescent="0.35">
      <c r="A8" s="17">
        <v>436309300</v>
      </c>
      <c r="B8" s="17">
        <v>2000</v>
      </c>
      <c r="C8" s="16">
        <v>37257</v>
      </c>
      <c r="D8" s="16">
        <v>44531</v>
      </c>
      <c r="E8" s="38">
        <v>130071.77</v>
      </c>
      <c r="F8" s="38"/>
      <c r="G8" s="38"/>
      <c r="H8" s="3">
        <v>5.7500000000000002E-2</v>
      </c>
      <c r="O8" s="2">
        <v>59113.5</v>
      </c>
      <c r="R8" s="2">
        <v>1699.51</v>
      </c>
      <c r="S8" s="2">
        <v>3814.56</v>
      </c>
      <c r="T8" s="2">
        <f t="shared" si="0"/>
        <v>55298.94</v>
      </c>
      <c r="U8" s="2">
        <v>1589.84</v>
      </c>
      <c r="V8" s="2">
        <v>3924.23</v>
      </c>
      <c r="W8" s="2">
        <v>1477.02</v>
      </c>
      <c r="X8" s="2">
        <v>4037.05</v>
      </c>
      <c r="Y8" s="2">
        <f t="shared" si="1"/>
        <v>47337.659999999996</v>
      </c>
      <c r="Z8" s="3">
        <v>4.7960000000000003E-2</v>
      </c>
      <c r="AA8" s="2">
        <f t="shared" si="2"/>
        <v>59113.5</v>
      </c>
      <c r="AB8" s="2">
        <v>1417.54</v>
      </c>
      <c r="AC8" s="2">
        <v>465.13</v>
      </c>
      <c r="AD8" s="2">
        <f t="shared" si="3"/>
        <v>58648.37</v>
      </c>
      <c r="AE8" s="2">
        <v>1406.39</v>
      </c>
      <c r="AF8" s="2">
        <v>476.29</v>
      </c>
      <c r="AG8" s="2">
        <v>1394.97</v>
      </c>
      <c r="AH8" s="2">
        <v>487.71</v>
      </c>
      <c r="AI8" s="2">
        <f t="shared" si="4"/>
        <v>57684.37</v>
      </c>
      <c r="AK8" s="2">
        <f t="shared" si="5"/>
        <v>-281.97000000000003</v>
      </c>
      <c r="AL8" s="2">
        <f t="shared" si="6"/>
        <v>-3349.43</v>
      </c>
      <c r="AM8" s="2">
        <f t="shared" si="7"/>
        <v>-183.44999999999982</v>
      </c>
      <c r="AN8" s="2">
        <f t="shared" si="8"/>
        <v>-3447.94</v>
      </c>
      <c r="AO8" s="2">
        <f t="shared" si="9"/>
        <v>-82.049999999999955</v>
      </c>
      <c r="AP8" s="2">
        <f t="shared" si="10"/>
        <v>-3549.34</v>
      </c>
      <c r="AR8" s="2">
        <f t="shared" si="11"/>
        <v>-265.49999999999977</v>
      </c>
      <c r="AS8" s="2">
        <f t="shared" si="12"/>
        <v>-6997.2800000000007</v>
      </c>
    </row>
    <row r="9" spans="1:45" hidden="1" x14ac:dyDescent="0.35">
      <c r="A9" s="17">
        <v>438730300</v>
      </c>
      <c r="B9" s="17">
        <v>2001</v>
      </c>
      <c r="C9" s="16">
        <v>37622</v>
      </c>
      <c r="D9" s="16">
        <v>44896</v>
      </c>
      <c r="E9" s="38">
        <v>19444.240000000002</v>
      </c>
      <c r="F9" s="38"/>
      <c r="G9" s="38"/>
      <c r="H9" s="3">
        <v>5.5E-2</v>
      </c>
      <c r="O9" s="2">
        <v>10849.5</v>
      </c>
      <c r="R9" s="2">
        <v>298.36</v>
      </c>
      <c r="S9" s="2">
        <v>509.19</v>
      </c>
      <c r="T9" s="2">
        <f t="shared" si="0"/>
        <v>10340.31</v>
      </c>
      <c r="U9" s="2">
        <v>284.36</v>
      </c>
      <c r="V9" s="2">
        <v>523.19000000000005</v>
      </c>
      <c r="W9" s="2">
        <v>269.97000000000003</v>
      </c>
      <c r="X9" s="2">
        <v>537.58000000000004</v>
      </c>
      <c r="Y9" s="2">
        <f t="shared" si="1"/>
        <v>9279.5399999999991</v>
      </c>
      <c r="Z9" s="3">
        <v>4.8309999999999999E-2</v>
      </c>
      <c r="AA9" s="2">
        <f t="shared" si="2"/>
        <v>10849.5</v>
      </c>
      <c r="AB9" s="2">
        <v>262.07</v>
      </c>
      <c r="AC9" s="2">
        <v>84.85</v>
      </c>
      <c r="AD9" s="2">
        <f t="shared" si="3"/>
        <v>10764.65</v>
      </c>
      <c r="AE9" s="2">
        <v>260.02</v>
      </c>
      <c r="AF9" s="2">
        <v>86.9</v>
      </c>
      <c r="AG9" s="2">
        <v>257.92</v>
      </c>
      <c r="AH9" s="2">
        <v>89</v>
      </c>
      <c r="AI9" s="2">
        <f t="shared" si="4"/>
        <v>10588.75</v>
      </c>
      <c r="AK9" s="2">
        <f t="shared" si="5"/>
        <v>-36.29000000000002</v>
      </c>
      <c r="AL9" s="2">
        <f t="shared" si="6"/>
        <v>-424.34000000000003</v>
      </c>
      <c r="AM9" s="2">
        <f t="shared" si="7"/>
        <v>-24.340000000000032</v>
      </c>
      <c r="AN9" s="2">
        <f t="shared" si="8"/>
        <v>-436.29000000000008</v>
      </c>
      <c r="AO9" s="2">
        <f t="shared" si="9"/>
        <v>-12.050000000000011</v>
      </c>
      <c r="AP9" s="2">
        <f t="shared" si="10"/>
        <v>-448.58000000000004</v>
      </c>
      <c r="AR9" s="2">
        <f t="shared" si="11"/>
        <v>-36.390000000000043</v>
      </c>
      <c r="AS9" s="2">
        <f t="shared" si="12"/>
        <v>-884.87000000000012</v>
      </c>
    </row>
    <row r="10" spans="1:45" hidden="1" x14ac:dyDescent="0.35">
      <c r="A10" s="7">
        <v>443895200</v>
      </c>
      <c r="B10" s="7">
        <v>2002</v>
      </c>
      <c r="C10" s="6">
        <v>37987</v>
      </c>
      <c r="D10" s="6">
        <v>45261</v>
      </c>
      <c r="E10" s="5">
        <v>77468.53</v>
      </c>
      <c r="F10" s="5"/>
      <c r="G10" s="5"/>
      <c r="H10" s="3">
        <v>4.7500000000000001E-2</v>
      </c>
      <c r="O10" s="2">
        <v>45773.279999999999</v>
      </c>
      <c r="R10" s="2">
        <v>1087.1199999999999</v>
      </c>
      <c r="S10" s="2">
        <v>1934.33</v>
      </c>
      <c r="T10" s="2">
        <f t="shared" si="0"/>
        <v>43838.95</v>
      </c>
      <c r="U10" s="2">
        <v>1041.18</v>
      </c>
      <c r="V10" s="2">
        <v>1980.27</v>
      </c>
      <c r="W10" s="2">
        <v>994.14</v>
      </c>
      <c r="X10" s="2">
        <v>2027.3</v>
      </c>
      <c r="Y10" s="2">
        <f t="shared" si="1"/>
        <v>39831.379999999997</v>
      </c>
      <c r="Z10" s="3">
        <v>4.6519999999999999E-2</v>
      </c>
      <c r="AA10" s="2">
        <f t="shared" si="2"/>
        <v>45773.279999999999</v>
      </c>
      <c r="AB10" s="2">
        <v>1064.69</v>
      </c>
      <c r="AC10" s="2">
        <v>369.29</v>
      </c>
      <c r="AD10" s="2">
        <f t="shared" si="3"/>
        <v>45403.99</v>
      </c>
      <c r="AE10" s="2">
        <v>1056.0999999999999</v>
      </c>
      <c r="AF10" s="2">
        <v>377.88</v>
      </c>
      <c r="AG10" s="2">
        <v>1047.31</v>
      </c>
      <c r="AH10" s="2">
        <v>386.67</v>
      </c>
      <c r="AI10" s="2">
        <f t="shared" si="4"/>
        <v>44639.44</v>
      </c>
      <c r="AK10" s="2">
        <f t="shared" si="5"/>
        <v>-22.429999999999836</v>
      </c>
      <c r="AL10" s="2">
        <f t="shared" si="6"/>
        <v>-1565.04</v>
      </c>
      <c r="AM10" s="2">
        <f t="shared" si="7"/>
        <v>14.919999999999845</v>
      </c>
      <c r="AN10" s="2">
        <f t="shared" si="8"/>
        <v>-1602.3899999999999</v>
      </c>
      <c r="AO10" s="2">
        <f t="shared" si="9"/>
        <v>53.169999999999959</v>
      </c>
      <c r="AP10" s="2">
        <f t="shared" si="10"/>
        <v>-1640.6299999999999</v>
      </c>
      <c r="AR10" s="2">
        <f t="shared" si="11"/>
        <v>68.089999999999804</v>
      </c>
      <c r="AS10" s="2">
        <f t="shared" si="12"/>
        <v>-3243.0199999999995</v>
      </c>
    </row>
    <row r="11" spans="1:45" hidden="1" x14ac:dyDescent="0.35">
      <c r="A11" s="7">
        <v>454426300</v>
      </c>
      <c r="B11" s="7">
        <v>2010</v>
      </c>
      <c r="C11" s="6">
        <v>40909</v>
      </c>
      <c r="D11" s="6">
        <v>48183</v>
      </c>
      <c r="E11" s="5">
        <v>650000</v>
      </c>
      <c r="F11" s="5"/>
      <c r="G11" s="5"/>
      <c r="H11" s="3">
        <v>4.5999999999999999E-2</v>
      </c>
      <c r="O11" s="2">
        <v>597232.75</v>
      </c>
      <c r="R11" s="2">
        <v>13736.35</v>
      </c>
      <c r="S11" s="2">
        <v>11292.67</v>
      </c>
      <c r="T11" s="2">
        <f t="shared" si="0"/>
        <v>585940.07999999996</v>
      </c>
      <c r="U11" s="2">
        <v>13476.62</v>
      </c>
      <c r="V11" s="2">
        <v>11552.41</v>
      </c>
      <c r="W11" s="2">
        <v>13210.92</v>
      </c>
      <c r="X11" s="2">
        <v>11818.11</v>
      </c>
      <c r="Y11" s="2">
        <f t="shared" si="1"/>
        <v>562569.55999999994</v>
      </c>
      <c r="Z11" s="3">
        <v>4.4330000000000001E-2</v>
      </c>
      <c r="AA11" s="2">
        <f t="shared" si="2"/>
        <v>597232.75</v>
      </c>
      <c r="AB11" s="2">
        <v>13237.66</v>
      </c>
      <c r="AC11" s="2">
        <v>5004.12</v>
      </c>
      <c r="AD11" s="2">
        <f t="shared" si="3"/>
        <v>592228.63</v>
      </c>
      <c r="AE11" s="2">
        <v>13126.75</v>
      </c>
      <c r="AF11" s="2">
        <v>5115.04</v>
      </c>
      <c r="AG11" s="2">
        <v>13013.37</v>
      </c>
      <c r="AH11" s="2">
        <v>5228.41</v>
      </c>
      <c r="AI11" s="2">
        <f t="shared" si="4"/>
        <v>581885.17999999993</v>
      </c>
      <c r="AK11" s="2">
        <f t="shared" si="5"/>
        <v>-498.69000000000051</v>
      </c>
      <c r="AL11" s="2">
        <f t="shared" si="6"/>
        <v>-6288.55</v>
      </c>
      <c r="AM11" s="2">
        <f t="shared" si="7"/>
        <v>-349.8700000000008</v>
      </c>
      <c r="AN11" s="2">
        <f t="shared" si="8"/>
        <v>-6437.37</v>
      </c>
      <c r="AO11" s="2">
        <f t="shared" si="9"/>
        <v>-197.54999999999927</v>
      </c>
      <c r="AP11" s="2">
        <f t="shared" si="10"/>
        <v>-6589.7000000000007</v>
      </c>
      <c r="AR11" s="2">
        <f t="shared" si="11"/>
        <v>-547.42000000000007</v>
      </c>
      <c r="AS11" s="2">
        <f t="shared" si="12"/>
        <v>-13027.07</v>
      </c>
    </row>
    <row r="12" spans="1:45" hidden="1" x14ac:dyDescent="0.35">
      <c r="A12" s="7">
        <v>454426800</v>
      </c>
      <c r="B12" s="7">
        <v>2010</v>
      </c>
      <c r="C12" s="6">
        <v>40909</v>
      </c>
      <c r="D12" s="6">
        <v>48183</v>
      </c>
      <c r="E12" s="5">
        <v>361679.35</v>
      </c>
      <c r="F12" s="5"/>
      <c r="G12" s="5"/>
      <c r="H12" s="3">
        <v>4.5999999999999999E-2</v>
      </c>
      <c r="O12" s="2">
        <v>332318.08000000002</v>
      </c>
      <c r="R12" s="2">
        <v>7643.32</v>
      </c>
      <c r="S12" s="2">
        <v>6283.58</v>
      </c>
      <c r="T12" s="2">
        <f t="shared" si="0"/>
        <v>326034.5</v>
      </c>
      <c r="U12" s="2">
        <v>7498.79</v>
      </c>
      <c r="V12" s="2">
        <v>6428.1</v>
      </c>
      <c r="W12" s="2">
        <v>7350.95</v>
      </c>
      <c r="X12" s="2">
        <v>6575.95</v>
      </c>
      <c r="Y12" s="2">
        <f t="shared" si="1"/>
        <v>313030.45</v>
      </c>
      <c r="Z12" s="3">
        <v>4.4330000000000001E-2</v>
      </c>
      <c r="AA12" s="2">
        <f t="shared" si="2"/>
        <v>332318.08000000002</v>
      </c>
      <c r="AB12" s="2">
        <v>7365.83</v>
      </c>
      <c r="AC12" s="2">
        <v>2784.44</v>
      </c>
      <c r="AD12" s="2">
        <f t="shared" si="3"/>
        <v>329533.64</v>
      </c>
      <c r="AE12" s="2">
        <v>7304.11</v>
      </c>
      <c r="AF12" s="2">
        <v>2846.16</v>
      </c>
      <c r="AG12" s="2">
        <v>7241.03</v>
      </c>
      <c r="AH12" s="2">
        <v>2909.25</v>
      </c>
      <c r="AI12" s="2">
        <f t="shared" si="4"/>
        <v>323778.23000000004</v>
      </c>
      <c r="AK12" s="2">
        <f t="shared" si="5"/>
        <v>-277.48999999999978</v>
      </c>
      <c r="AL12" s="2">
        <f t="shared" si="6"/>
        <v>-3499.14</v>
      </c>
      <c r="AM12" s="2">
        <f t="shared" si="7"/>
        <v>-194.68000000000029</v>
      </c>
      <c r="AN12" s="2">
        <f t="shared" si="8"/>
        <v>-3581.9400000000005</v>
      </c>
      <c r="AO12" s="2">
        <f t="shared" si="9"/>
        <v>-109.92000000000007</v>
      </c>
      <c r="AP12" s="2">
        <f t="shared" si="10"/>
        <v>-3666.7</v>
      </c>
      <c r="AR12" s="2">
        <f t="shared" si="11"/>
        <v>-304.60000000000036</v>
      </c>
      <c r="AS12" s="2">
        <f t="shared" si="12"/>
        <v>-7248.64</v>
      </c>
    </row>
    <row r="13" spans="1:45" hidden="1" x14ac:dyDescent="0.35">
      <c r="A13" s="7">
        <v>455290000</v>
      </c>
      <c r="B13" s="7">
        <v>2011</v>
      </c>
      <c r="C13" s="6">
        <v>40909</v>
      </c>
      <c r="D13" s="6">
        <v>48183</v>
      </c>
      <c r="E13" s="5">
        <v>300000</v>
      </c>
      <c r="F13" s="5"/>
      <c r="G13" s="5"/>
      <c r="H13" s="3">
        <v>6.515E-2</v>
      </c>
      <c r="O13" s="2">
        <v>279977.69</v>
      </c>
      <c r="R13" s="2">
        <v>9120.27</v>
      </c>
      <c r="S13" s="2">
        <v>4404.16</v>
      </c>
      <c r="T13" s="2">
        <f t="shared" si="0"/>
        <v>275573.53000000003</v>
      </c>
      <c r="U13" s="2">
        <v>8976.81</v>
      </c>
      <c r="V13" s="2">
        <v>4547.62</v>
      </c>
      <c r="W13" s="2">
        <v>8828.67</v>
      </c>
      <c r="X13" s="2">
        <v>4695.76</v>
      </c>
      <c r="Y13" s="2">
        <f t="shared" si="1"/>
        <v>266330.15000000002</v>
      </c>
      <c r="Z13" s="3">
        <v>5.9429999999999997E-2</v>
      </c>
      <c r="AA13" s="2">
        <f t="shared" si="2"/>
        <v>279977.69</v>
      </c>
      <c r="AB13" s="2">
        <v>8319.5400000000009</v>
      </c>
      <c r="AC13" s="2">
        <v>1797.9</v>
      </c>
      <c r="AD13" s="2">
        <f t="shared" si="3"/>
        <v>278179.78999999998</v>
      </c>
      <c r="AE13" s="2">
        <v>8266.11</v>
      </c>
      <c r="AF13" s="2">
        <v>1851.32</v>
      </c>
      <c r="AG13" s="2">
        <v>8211.1</v>
      </c>
      <c r="AH13" s="2">
        <v>1906.33</v>
      </c>
      <c r="AI13" s="2">
        <f t="shared" si="4"/>
        <v>274422.13999999996</v>
      </c>
      <c r="AK13" s="2">
        <f t="shared" si="5"/>
        <v>-800.72999999999956</v>
      </c>
      <c r="AL13" s="2">
        <f t="shared" si="6"/>
        <v>-2606.2599999999998</v>
      </c>
      <c r="AM13" s="2">
        <f t="shared" si="7"/>
        <v>-710.69999999999891</v>
      </c>
      <c r="AN13" s="2">
        <f t="shared" si="8"/>
        <v>-2696.3</v>
      </c>
      <c r="AO13" s="2">
        <f t="shared" si="9"/>
        <v>-617.56999999999971</v>
      </c>
      <c r="AP13" s="2">
        <f t="shared" si="10"/>
        <v>-2789.4300000000003</v>
      </c>
      <c r="AR13" s="2">
        <f t="shared" si="11"/>
        <v>-1328.2699999999986</v>
      </c>
      <c r="AS13" s="2">
        <f t="shared" si="12"/>
        <v>-5485.7300000000005</v>
      </c>
    </row>
    <row r="14" spans="1:45" hidden="1" x14ac:dyDescent="0.35">
      <c r="A14" s="7">
        <v>455290100</v>
      </c>
      <c r="B14" s="7">
        <v>2011</v>
      </c>
      <c r="C14" s="6">
        <v>40909</v>
      </c>
      <c r="D14" s="6">
        <v>48183</v>
      </c>
      <c r="E14" s="5">
        <v>250000</v>
      </c>
      <c r="F14" s="5"/>
      <c r="G14" s="5"/>
      <c r="H14" s="3">
        <v>6.515E-2</v>
      </c>
      <c r="O14" s="2">
        <v>233314.74</v>
      </c>
      <c r="R14" s="2">
        <v>7600.23</v>
      </c>
      <c r="S14" s="2">
        <v>3670.13</v>
      </c>
      <c r="T14" s="2">
        <f t="shared" si="0"/>
        <v>229644.61</v>
      </c>
      <c r="U14" s="2">
        <v>7480.67</v>
      </c>
      <c r="V14" s="2">
        <v>3789.69</v>
      </c>
      <c r="W14" s="2">
        <v>7357.22</v>
      </c>
      <c r="X14" s="2">
        <v>3913.13</v>
      </c>
      <c r="Y14" s="2">
        <f t="shared" si="1"/>
        <v>221941.78999999998</v>
      </c>
      <c r="Z14" s="3">
        <v>5.9429999999999997E-2</v>
      </c>
      <c r="AA14" s="2">
        <f t="shared" si="2"/>
        <v>233314.74</v>
      </c>
      <c r="AB14" s="2">
        <v>6932.95</v>
      </c>
      <c r="AC14" s="2">
        <v>1498.25</v>
      </c>
      <c r="AD14" s="2">
        <f t="shared" si="3"/>
        <v>231816.49</v>
      </c>
      <c r="AE14" s="2">
        <v>6888.43</v>
      </c>
      <c r="AF14" s="2">
        <v>1542.77</v>
      </c>
      <c r="AG14" s="2">
        <v>6842.58</v>
      </c>
      <c r="AH14" s="2">
        <v>1588.61</v>
      </c>
      <c r="AI14" s="2">
        <f t="shared" si="4"/>
        <v>228685.11000000002</v>
      </c>
      <c r="AK14" s="2">
        <f t="shared" si="5"/>
        <v>-667.27999999999975</v>
      </c>
      <c r="AL14" s="2">
        <f t="shared" si="6"/>
        <v>-2171.88</v>
      </c>
      <c r="AM14" s="2">
        <f t="shared" si="7"/>
        <v>-592.23999999999978</v>
      </c>
      <c r="AN14" s="2">
        <f t="shared" si="8"/>
        <v>-2246.92</v>
      </c>
      <c r="AO14" s="2">
        <f t="shared" si="9"/>
        <v>-514.64000000000033</v>
      </c>
      <c r="AP14" s="2">
        <f t="shared" si="10"/>
        <v>-2324.5200000000004</v>
      </c>
      <c r="AR14" s="2">
        <f t="shared" si="11"/>
        <v>-1106.8800000000001</v>
      </c>
      <c r="AS14" s="2">
        <f t="shared" si="12"/>
        <v>-4571.4400000000005</v>
      </c>
    </row>
    <row r="15" spans="1:45" hidden="1" x14ac:dyDescent="0.35">
      <c r="A15" s="7">
        <v>455290200</v>
      </c>
      <c r="B15" s="7">
        <v>2011</v>
      </c>
      <c r="C15" s="6">
        <v>40909</v>
      </c>
      <c r="D15" s="6">
        <v>48183</v>
      </c>
      <c r="E15" s="5">
        <v>100000</v>
      </c>
      <c r="F15" s="5"/>
      <c r="G15" s="5"/>
      <c r="H15" s="3">
        <v>6.515E-2</v>
      </c>
      <c r="O15" s="2">
        <v>93325.9</v>
      </c>
      <c r="R15" s="2">
        <v>3040.09</v>
      </c>
      <c r="S15" s="2">
        <v>1468.05</v>
      </c>
      <c r="T15" s="2">
        <f t="shared" si="0"/>
        <v>91857.849999999991</v>
      </c>
      <c r="U15" s="2">
        <v>2992.27</v>
      </c>
      <c r="V15" s="2">
        <v>1515.87</v>
      </c>
      <c r="W15" s="2">
        <v>2942.89</v>
      </c>
      <c r="X15" s="2">
        <v>1565.25</v>
      </c>
      <c r="Y15" s="2">
        <f t="shared" si="1"/>
        <v>88776.73</v>
      </c>
      <c r="Z15" s="3">
        <v>5.9429999999999997E-2</v>
      </c>
      <c r="AA15" s="2">
        <f t="shared" si="2"/>
        <v>93325.9</v>
      </c>
      <c r="AB15" s="2">
        <v>2773.18</v>
      </c>
      <c r="AC15" s="2">
        <v>599.29999999999995</v>
      </c>
      <c r="AD15" s="2">
        <f t="shared" si="3"/>
        <v>92726.599999999991</v>
      </c>
      <c r="AE15" s="2">
        <v>2755.37</v>
      </c>
      <c r="AF15" s="2">
        <v>617.11</v>
      </c>
      <c r="AG15" s="2">
        <v>2737.03</v>
      </c>
      <c r="AH15" s="2">
        <v>635.44000000000005</v>
      </c>
      <c r="AI15" s="2">
        <f t="shared" si="4"/>
        <v>91474.049999999988</v>
      </c>
      <c r="AK15" s="2">
        <f t="shared" si="5"/>
        <v>-266.91000000000031</v>
      </c>
      <c r="AL15" s="2">
        <f t="shared" si="6"/>
        <v>-868.75</v>
      </c>
      <c r="AM15" s="2">
        <f t="shared" si="7"/>
        <v>-236.90000000000009</v>
      </c>
      <c r="AN15" s="2">
        <f t="shared" si="8"/>
        <v>-898.75999999999988</v>
      </c>
      <c r="AO15" s="2">
        <f t="shared" si="9"/>
        <v>-205.85999999999967</v>
      </c>
      <c r="AP15" s="2">
        <f t="shared" si="10"/>
        <v>-929.81</v>
      </c>
      <c r="AR15" s="2">
        <f t="shared" si="11"/>
        <v>-442.75999999999976</v>
      </c>
      <c r="AS15" s="2">
        <f t="shared" si="12"/>
        <v>-1828.5699999999997</v>
      </c>
    </row>
    <row r="16" spans="1:45" hidden="1" x14ac:dyDescent="0.35">
      <c r="A16" s="7">
        <v>600557400</v>
      </c>
      <c r="B16" s="7">
        <v>2012</v>
      </c>
      <c r="C16" s="6">
        <v>41456</v>
      </c>
      <c r="D16" s="6">
        <v>48731</v>
      </c>
      <c r="E16" s="5">
        <v>50000</v>
      </c>
      <c r="F16" s="5"/>
      <c r="G16" s="5"/>
      <c r="H16" s="3">
        <v>4.7489999999999997E-2</v>
      </c>
      <c r="O16" s="2">
        <v>48456.5</v>
      </c>
      <c r="R16" s="2">
        <v>1150.5999999999999</v>
      </c>
      <c r="S16" s="2">
        <v>799.34</v>
      </c>
      <c r="T16" s="2">
        <f t="shared" si="0"/>
        <v>47657.16</v>
      </c>
      <c r="U16" s="2">
        <v>1131.6199999999999</v>
      </c>
      <c r="V16" s="2">
        <v>818.32</v>
      </c>
      <c r="W16" s="2">
        <v>1112.19</v>
      </c>
      <c r="X16" s="2">
        <v>837.76</v>
      </c>
      <c r="Y16" s="2">
        <f t="shared" si="1"/>
        <v>46001.08</v>
      </c>
      <c r="Z16" s="3">
        <v>4.5339999999999998E-2</v>
      </c>
      <c r="AA16" s="2">
        <f t="shared" si="2"/>
        <v>48456.5</v>
      </c>
      <c r="AB16" s="2">
        <v>1098.51</v>
      </c>
      <c r="AC16" s="2">
        <v>399</v>
      </c>
      <c r="AD16" s="2">
        <f t="shared" si="3"/>
        <v>48057.5</v>
      </c>
      <c r="AE16" s="2">
        <v>1089.46</v>
      </c>
      <c r="AF16" s="2">
        <v>408.05</v>
      </c>
      <c r="AG16" s="2">
        <v>1080.21</v>
      </c>
      <c r="AH16" s="2">
        <v>417.3</v>
      </c>
      <c r="AI16" s="2">
        <f t="shared" si="4"/>
        <v>47232.149999999994</v>
      </c>
      <c r="AK16" s="2">
        <f t="shared" si="5"/>
        <v>-52.089999999999918</v>
      </c>
      <c r="AL16" s="2">
        <f t="shared" si="6"/>
        <v>-400.34000000000003</v>
      </c>
      <c r="AM16" s="2">
        <f t="shared" si="7"/>
        <v>-42.159999999999854</v>
      </c>
      <c r="AN16" s="2">
        <f t="shared" si="8"/>
        <v>-410.27000000000004</v>
      </c>
      <c r="AO16" s="2">
        <f t="shared" si="9"/>
        <v>-31.980000000000018</v>
      </c>
      <c r="AP16" s="2">
        <f t="shared" si="10"/>
        <v>-420.46</v>
      </c>
      <c r="AR16" s="2">
        <f t="shared" si="11"/>
        <v>-74.139999999999873</v>
      </c>
      <c r="AS16" s="2">
        <f t="shared" si="12"/>
        <v>-830.73</v>
      </c>
    </row>
    <row r="17" spans="1:45" hidden="1" x14ac:dyDescent="0.35">
      <c r="A17" s="7">
        <v>600558900</v>
      </c>
      <c r="B17" s="7">
        <v>2012</v>
      </c>
      <c r="C17" s="6">
        <v>41456</v>
      </c>
      <c r="D17" s="6">
        <v>48731</v>
      </c>
      <c r="E17" s="5">
        <v>100000</v>
      </c>
      <c r="F17" s="5"/>
      <c r="G17" s="5"/>
      <c r="H17" s="3">
        <v>4.7489999999999997E-2</v>
      </c>
      <c r="O17" s="2">
        <v>96913</v>
      </c>
      <c r="R17" s="2">
        <v>2301.1999999999998</v>
      </c>
      <c r="S17" s="2">
        <v>1598.69</v>
      </c>
      <c r="T17" s="2">
        <f t="shared" si="0"/>
        <v>95314.31</v>
      </c>
      <c r="U17" s="2">
        <v>2263.2399999999998</v>
      </c>
      <c r="V17" s="2">
        <v>1636.65</v>
      </c>
      <c r="W17" s="2">
        <v>2224.38</v>
      </c>
      <c r="X17" s="2">
        <v>1675.51</v>
      </c>
      <c r="Y17" s="2">
        <f t="shared" si="1"/>
        <v>92002.150000000009</v>
      </c>
      <c r="Z17" s="3">
        <v>4.5339999999999998E-2</v>
      </c>
      <c r="AA17" s="2">
        <f t="shared" si="2"/>
        <v>96913</v>
      </c>
      <c r="AB17" s="2">
        <v>2197.15</v>
      </c>
      <c r="AC17" s="2">
        <v>798.05</v>
      </c>
      <c r="AD17" s="2">
        <f t="shared" si="3"/>
        <v>96114.95</v>
      </c>
      <c r="AE17" s="2">
        <v>2179.06</v>
      </c>
      <c r="AF17" s="2">
        <v>816.14</v>
      </c>
      <c r="AG17" s="2">
        <v>2160.56</v>
      </c>
      <c r="AH17" s="2">
        <v>834.65</v>
      </c>
      <c r="AI17" s="2">
        <f t="shared" si="4"/>
        <v>94464.16</v>
      </c>
      <c r="AK17" s="2">
        <f t="shared" si="5"/>
        <v>-104.04999999999973</v>
      </c>
      <c r="AL17" s="2">
        <f t="shared" si="6"/>
        <v>-800.6400000000001</v>
      </c>
      <c r="AM17" s="2">
        <f t="shared" si="7"/>
        <v>-84.179999999999836</v>
      </c>
      <c r="AN17" s="2">
        <f t="shared" si="8"/>
        <v>-820.5100000000001</v>
      </c>
      <c r="AO17" s="2">
        <f t="shared" si="9"/>
        <v>-63.820000000000164</v>
      </c>
      <c r="AP17" s="2">
        <f t="shared" si="10"/>
        <v>-840.86</v>
      </c>
      <c r="AR17" s="2">
        <f t="shared" si="11"/>
        <v>-148</v>
      </c>
      <c r="AS17" s="2">
        <f t="shared" si="12"/>
        <v>-1661.3700000000001</v>
      </c>
    </row>
    <row r="18" spans="1:45" hidden="1" x14ac:dyDescent="0.35">
      <c r="A18" s="7">
        <v>600559600</v>
      </c>
      <c r="B18" s="7">
        <v>2012</v>
      </c>
      <c r="C18" s="6">
        <v>41456</v>
      </c>
      <c r="D18" s="6">
        <v>48731</v>
      </c>
      <c r="E18" s="5">
        <v>100000</v>
      </c>
      <c r="F18" s="5"/>
      <c r="G18" s="5"/>
      <c r="H18" s="3">
        <v>4.7489999999999997E-2</v>
      </c>
      <c r="O18" s="2">
        <f>O17</f>
        <v>96913</v>
      </c>
      <c r="R18" s="2">
        <f>R17</f>
        <v>2301.1999999999998</v>
      </c>
      <c r="S18" s="2">
        <f>S17</f>
        <v>1598.69</v>
      </c>
      <c r="T18" s="2">
        <f t="shared" si="0"/>
        <v>95314.31</v>
      </c>
      <c r="U18" s="2">
        <f>U17</f>
        <v>2263.2399999999998</v>
      </c>
      <c r="V18" s="2">
        <f>V17</f>
        <v>1636.65</v>
      </c>
      <c r="W18" s="2">
        <f>W17</f>
        <v>2224.38</v>
      </c>
      <c r="X18" s="2">
        <f>X17</f>
        <v>1675.51</v>
      </c>
      <c r="Y18" s="2">
        <f t="shared" si="1"/>
        <v>92002.150000000009</v>
      </c>
      <c r="Z18" s="3">
        <v>4.5339999999999998E-2</v>
      </c>
      <c r="AA18" s="2">
        <f t="shared" si="2"/>
        <v>96913</v>
      </c>
      <c r="AB18" s="2">
        <f>AB17</f>
        <v>2197.15</v>
      </c>
      <c r="AC18" s="2">
        <f>AC17</f>
        <v>798.05</v>
      </c>
      <c r="AD18" s="2">
        <f t="shared" si="3"/>
        <v>96114.95</v>
      </c>
      <c r="AE18" s="2">
        <f>AE17</f>
        <v>2179.06</v>
      </c>
      <c r="AF18" s="2">
        <f>AF17</f>
        <v>816.14</v>
      </c>
      <c r="AG18" s="2">
        <f>AG17</f>
        <v>2160.56</v>
      </c>
      <c r="AH18" s="2">
        <f>AH17</f>
        <v>834.65</v>
      </c>
      <c r="AI18" s="2">
        <f t="shared" si="4"/>
        <v>94464.16</v>
      </c>
      <c r="AK18" s="2">
        <f t="shared" si="5"/>
        <v>-104.04999999999973</v>
      </c>
      <c r="AL18" s="2">
        <f t="shared" si="6"/>
        <v>-800.6400000000001</v>
      </c>
      <c r="AM18" s="2">
        <f t="shared" si="7"/>
        <v>-84.179999999999836</v>
      </c>
      <c r="AN18" s="2">
        <f t="shared" si="8"/>
        <v>-820.5100000000001</v>
      </c>
      <c r="AO18" s="2">
        <f t="shared" si="9"/>
        <v>-63.820000000000164</v>
      </c>
      <c r="AP18" s="2">
        <f t="shared" si="10"/>
        <v>-840.86</v>
      </c>
      <c r="AR18" s="2">
        <f t="shared" si="11"/>
        <v>-148</v>
      </c>
      <c r="AS18" s="2">
        <f t="shared" si="12"/>
        <v>-1661.3700000000001</v>
      </c>
    </row>
    <row r="19" spans="1:45" hidden="1" x14ac:dyDescent="0.35">
      <c r="A19" s="7">
        <v>600557400</v>
      </c>
      <c r="B19" s="7">
        <v>2012</v>
      </c>
      <c r="C19" s="6">
        <v>41456</v>
      </c>
      <c r="D19" s="6">
        <v>48731</v>
      </c>
      <c r="E19" s="5">
        <v>50000</v>
      </c>
      <c r="F19" s="5"/>
      <c r="G19" s="5"/>
      <c r="H19" s="3">
        <v>4.7489999999999997E-2</v>
      </c>
      <c r="O19" s="2">
        <f>O16</f>
        <v>48456.5</v>
      </c>
      <c r="R19" s="2">
        <f>R16</f>
        <v>1150.5999999999999</v>
      </c>
      <c r="S19" s="2">
        <f>S16</f>
        <v>799.34</v>
      </c>
      <c r="T19" s="2">
        <f t="shared" si="0"/>
        <v>47657.16</v>
      </c>
      <c r="U19" s="2">
        <f>U16</f>
        <v>1131.6199999999999</v>
      </c>
      <c r="V19" s="2">
        <f>V16</f>
        <v>818.32</v>
      </c>
      <c r="W19" s="2">
        <f>W16</f>
        <v>1112.19</v>
      </c>
      <c r="X19" s="2">
        <f>X16</f>
        <v>837.76</v>
      </c>
      <c r="Y19" s="2">
        <f t="shared" si="1"/>
        <v>46001.08</v>
      </c>
      <c r="Z19" s="3">
        <v>4.5339999999999998E-2</v>
      </c>
      <c r="AA19" s="2">
        <f t="shared" si="2"/>
        <v>48456.5</v>
      </c>
      <c r="AB19" s="2">
        <f>AB16</f>
        <v>1098.51</v>
      </c>
      <c r="AC19" s="2">
        <f>AC16</f>
        <v>399</v>
      </c>
      <c r="AD19" s="2">
        <f t="shared" si="3"/>
        <v>48057.5</v>
      </c>
      <c r="AE19" s="2">
        <f>AE16</f>
        <v>1089.46</v>
      </c>
      <c r="AF19" s="2">
        <f>AF16</f>
        <v>408.05</v>
      </c>
      <c r="AG19" s="2">
        <f>AG16</f>
        <v>1080.21</v>
      </c>
      <c r="AH19" s="2">
        <f>AH16</f>
        <v>417.3</v>
      </c>
      <c r="AI19" s="2">
        <f t="shared" si="4"/>
        <v>47232.149999999994</v>
      </c>
      <c r="AK19" s="2">
        <f t="shared" si="5"/>
        <v>-52.089999999999918</v>
      </c>
      <c r="AL19" s="2">
        <f t="shared" si="6"/>
        <v>-400.34000000000003</v>
      </c>
      <c r="AM19" s="2">
        <f t="shared" si="7"/>
        <v>-42.159999999999854</v>
      </c>
      <c r="AN19" s="2">
        <f t="shared" si="8"/>
        <v>-410.27000000000004</v>
      </c>
      <c r="AO19" s="2">
        <f t="shared" si="9"/>
        <v>-31.980000000000018</v>
      </c>
      <c r="AP19" s="2">
        <f t="shared" si="10"/>
        <v>-420.46</v>
      </c>
      <c r="AR19" s="2">
        <f t="shared" si="11"/>
        <v>-74.139999999999873</v>
      </c>
      <c r="AS19" s="2">
        <f t="shared" si="12"/>
        <v>-830.73</v>
      </c>
    </row>
    <row r="20" spans="1:45" hidden="1" x14ac:dyDescent="0.35">
      <c r="A20" s="7">
        <v>600740800</v>
      </c>
      <c r="B20" s="7">
        <v>2013</v>
      </c>
      <c r="C20" s="6">
        <v>41640</v>
      </c>
      <c r="D20" s="6">
        <v>48914</v>
      </c>
      <c r="E20" s="5">
        <v>190000</v>
      </c>
      <c r="F20" s="5"/>
      <c r="G20" s="5"/>
      <c r="H20" s="3">
        <v>4.4609999999999997E-2</v>
      </c>
      <c r="O20" s="2">
        <v>187008.54</v>
      </c>
      <c r="R20" s="2">
        <v>4171.2299999999996</v>
      </c>
      <c r="S20" s="2">
        <v>3058.19</v>
      </c>
      <c r="T20" s="2">
        <f t="shared" si="0"/>
        <v>183950.35</v>
      </c>
      <c r="U20" s="2">
        <v>4103.01</v>
      </c>
      <c r="V20" s="2">
        <v>3126.4</v>
      </c>
      <c r="W20" s="2">
        <v>4033.28</v>
      </c>
      <c r="X20" s="2">
        <v>3196.13</v>
      </c>
      <c r="Y20" s="2">
        <f t="shared" si="1"/>
        <v>177627.82</v>
      </c>
      <c r="Z20" s="3">
        <v>4.3290000000000002E-2</v>
      </c>
      <c r="AA20" s="2">
        <f t="shared" si="2"/>
        <v>187008.54</v>
      </c>
      <c r="AB20" s="2">
        <v>4047.83</v>
      </c>
      <c r="AC20" s="2">
        <v>1595.18</v>
      </c>
      <c r="AD20" s="2">
        <f t="shared" si="3"/>
        <v>185413.36000000002</v>
      </c>
      <c r="AE20" s="2">
        <v>4013.3</v>
      </c>
      <c r="AF20" s="2">
        <v>1629.71</v>
      </c>
      <c r="AG20" s="2">
        <v>3978.03</v>
      </c>
      <c r="AH20" s="2">
        <v>1664.98</v>
      </c>
      <c r="AI20" s="2">
        <f t="shared" si="4"/>
        <v>182118.67</v>
      </c>
      <c r="AK20" s="2">
        <f t="shared" si="5"/>
        <v>-123.39999999999964</v>
      </c>
      <c r="AL20" s="2">
        <f t="shared" si="6"/>
        <v>-1463.01</v>
      </c>
      <c r="AM20" s="2">
        <f t="shared" si="7"/>
        <v>-89.710000000000036</v>
      </c>
      <c r="AN20" s="2">
        <f t="shared" si="8"/>
        <v>-1496.69</v>
      </c>
      <c r="AO20" s="2">
        <f t="shared" si="9"/>
        <v>-55.25</v>
      </c>
      <c r="AP20" s="2">
        <f t="shared" si="10"/>
        <v>-1531.15</v>
      </c>
      <c r="AR20" s="2">
        <f t="shared" si="11"/>
        <v>-144.96000000000004</v>
      </c>
      <c r="AS20" s="2">
        <f t="shared" si="12"/>
        <v>-3027.84</v>
      </c>
    </row>
    <row r="21" spans="1:45" hidden="1" x14ac:dyDescent="0.35"/>
    <row r="22" spans="1:45" hidden="1" x14ac:dyDescent="0.35">
      <c r="AK22" s="2">
        <f t="shared" ref="AK22:AP22" si="13">SUM(AK3:AK21)</f>
        <v>-5935.6999999999989</v>
      </c>
      <c r="AL22" s="2">
        <f t="shared" si="13"/>
        <v>-63451.609999999993</v>
      </c>
      <c r="AM22" s="2">
        <f t="shared" si="13"/>
        <v>-4115.4499999999989</v>
      </c>
      <c r="AN22" s="2">
        <f t="shared" si="13"/>
        <v>-65271.820000000007</v>
      </c>
      <c r="AO22" s="2">
        <f t="shared" si="13"/>
        <v>-2242.559999999999</v>
      </c>
      <c r="AP22" s="2">
        <f t="shared" si="13"/>
        <v>-67144.739999999991</v>
      </c>
      <c r="AR22" s="2">
        <f>SUM(AR3:AR21)</f>
        <v>-6358.0099999999975</v>
      </c>
      <c r="AS22" s="2">
        <f>SUM(AS3:AS21)</f>
        <v>-132416.55999999997</v>
      </c>
    </row>
    <row r="23" spans="1:45" hidden="1" x14ac:dyDescent="0.35">
      <c r="AR23" s="2"/>
      <c r="AS23" s="2"/>
    </row>
    <row r="24" spans="1:45" hidden="1" x14ac:dyDescent="0.35">
      <c r="A24" s="2" t="s">
        <v>54</v>
      </c>
      <c r="O24" s="2" t="s">
        <v>24</v>
      </c>
      <c r="R24" s="60" t="s">
        <v>53</v>
      </c>
      <c r="S24" s="60"/>
      <c r="T24" s="2" t="s">
        <v>24</v>
      </c>
      <c r="U24" s="60" t="s">
        <v>52</v>
      </c>
      <c r="V24" s="60"/>
      <c r="W24" s="60" t="s">
        <v>51</v>
      </c>
      <c r="X24" s="60"/>
      <c r="Y24" s="2" t="s">
        <v>24</v>
      </c>
      <c r="AA24" s="2" t="s">
        <v>24</v>
      </c>
      <c r="AB24" s="60" t="s">
        <v>53</v>
      </c>
      <c r="AC24" s="60"/>
      <c r="AD24" s="2" t="s">
        <v>24</v>
      </c>
      <c r="AE24" s="60" t="s">
        <v>52</v>
      </c>
      <c r="AF24" s="60"/>
      <c r="AG24" s="60" t="s">
        <v>51</v>
      </c>
      <c r="AH24" s="60"/>
      <c r="AI24" s="2" t="s">
        <v>24</v>
      </c>
      <c r="AK24" s="60" t="s">
        <v>53</v>
      </c>
      <c r="AL24" s="60"/>
      <c r="AM24" s="60" t="s">
        <v>52</v>
      </c>
      <c r="AN24" s="60"/>
      <c r="AO24" s="60" t="s">
        <v>51</v>
      </c>
      <c r="AP24" s="60"/>
      <c r="AR24" s="61">
        <v>2016</v>
      </c>
      <c r="AS24" s="61"/>
    </row>
    <row r="25" spans="1:45" hidden="1" x14ac:dyDescent="0.35">
      <c r="A25" s="2" t="s">
        <v>23</v>
      </c>
      <c r="B25" s="2" t="s">
        <v>22</v>
      </c>
      <c r="C25" s="2" t="s">
        <v>21</v>
      </c>
      <c r="D25" s="2" t="s">
        <v>20</v>
      </c>
      <c r="E25" s="2" t="s">
        <v>19</v>
      </c>
      <c r="H25" s="3" t="s">
        <v>17</v>
      </c>
      <c r="R25" s="2" t="s">
        <v>16</v>
      </c>
      <c r="S25" s="2" t="s">
        <v>15</v>
      </c>
      <c r="U25" s="2" t="s">
        <v>16</v>
      </c>
      <c r="V25" s="2" t="s">
        <v>15</v>
      </c>
      <c r="W25" s="2" t="s">
        <v>16</v>
      </c>
      <c r="X25" s="2" t="s">
        <v>15</v>
      </c>
      <c r="AB25" s="2" t="s">
        <v>16</v>
      </c>
      <c r="AC25" s="2" t="s">
        <v>15</v>
      </c>
      <c r="AE25" s="2" t="s">
        <v>16</v>
      </c>
      <c r="AF25" s="2" t="s">
        <v>15</v>
      </c>
      <c r="AG25" s="2" t="s">
        <v>16</v>
      </c>
      <c r="AH25" s="2" t="s">
        <v>15</v>
      </c>
      <c r="AK25" s="2" t="s">
        <v>16</v>
      </c>
      <c r="AL25" s="2" t="s">
        <v>15</v>
      </c>
      <c r="AM25" s="2" t="s">
        <v>16</v>
      </c>
      <c r="AN25" s="2" t="s">
        <v>15</v>
      </c>
      <c r="AO25" s="2" t="s">
        <v>16</v>
      </c>
      <c r="AP25" s="2" t="s">
        <v>15</v>
      </c>
      <c r="AR25" s="1" t="s">
        <v>16</v>
      </c>
      <c r="AS25" s="1" t="s">
        <v>15</v>
      </c>
    </row>
    <row r="26" spans="1:45" hidden="1" x14ac:dyDescent="0.35">
      <c r="A26" s="7">
        <v>436261900</v>
      </c>
      <c r="B26" s="7">
        <v>2001</v>
      </c>
      <c r="C26" s="6">
        <v>37622</v>
      </c>
      <c r="D26" s="6">
        <v>44896</v>
      </c>
      <c r="E26" s="5">
        <v>232405.6</v>
      </c>
      <c r="F26" s="5"/>
      <c r="G26" s="5"/>
      <c r="H26" s="3">
        <v>4.8550000000000003E-2</v>
      </c>
      <c r="O26" s="2">
        <v>129677.77</v>
      </c>
      <c r="R26" s="2">
        <v>3147.93</v>
      </c>
      <c r="S26" s="2">
        <v>1009.93</v>
      </c>
      <c r="T26" s="2">
        <f t="shared" ref="T26:T42" si="14">O26-S26</f>
        <v>128667.84000000001</v>
      </c>
      <c r="U26" s="2">
        <v>3123.41</v>
      </c>
      <c r="V26" s="2">
        <v>1034.45</v>
      </c>
      <c r="W26" s="2">
        <v>3098.3</v>
      </c>
      <c r="X26" s="2">
        <v>1059.56</v>
      </c>
      <c r="Y26" s="2">
        <f t="shared" ref="Y26:Y42" si="15">T26-V26-X26</f>
        <v>126573.83000000002</v>
      </c>
      <c r="Z26" s="3">
        <v>4.8309999999999999E-2</v>
      </c>
      <c r="AA26" s="2">
        <f t="shared" ref="AA26:AA42" si="16">O26</f>
        <v>129677.77</v>
      </c>
      <c r="AB26" s="2">
        <v>3132.37</v>
      </c>
      <c r="AC26" s="2">
        <v>1014.17</v>
      </c>
      <c r="AD26" s="2">
        <f t="shared" ref="AD26:AD42" si="17">AA26-AC26</f>
        <v>128663.6</v>
      </c>
      <c r="AE26" s="2">
        <v>3107.87</v>
      </c>
      <c r="AF26" s="2">
        <v>1038.6600000000001</v>
      </c>
      <c r="AG26" s="2">
        <v>3082.78</v>
      </c>
      <c r="AH26" s="2">
        <v>1063.75</v>
      </c>
      <c r="AI26" s="2">
        <f t="shared" ref="AI26:AI42" si="18">AD26-AF26-AH26</f>
        <v>126561.19</v>
      </c>
      <c r="AK26" s="2">
        <f t="shared" ref="AK26:AK42" si="19">AB26-R26</f>
        <v>-15.559999999999945</v>
      </c>
      <c r="AL26" s="2">
        <f t="shared" ref="AL26:AL42" si="20">AC26-S26</f>
        <v>4.2400000000000091</v>
      </c>
      <c r="AM26" s="2">
        <f t="shared" ref="AM26:AM42" si="21">AE26-U26</f>
        <v>-15.539999999999964</v>
      </c>
      <c r="AN26" s="2">
        <f t="shared" ref="AN26:AN42" si="22">AF26-V26</f>
        <v>4.2100000000000364</v>
      </c>
      <c r="AO26" s="2">
        <f t="shared" ref="AO26:AO42" si="23">AG26-W26</f>
        <v>-15.519999999999982</v>
      </c>
      <c r="AP26" s="2">
        <f t="shared" ref="AP26:AP42" si="24">AH26-X26</f>
        <v>4.1900000000000546</v>
      </c>
      <c r="AR26" s="2">
        <f t="shared" ref="AR26:AR42" si="25">AM26+AO26</f>
        <v>-31.059999999999945</v>
      </c>
      <c r="AS26" s="2">
        <f t="shared" ref="AS26:AS42" si="26">AN26+AP26</f>
        <v>8.4000000000000909</v>
      </c>
    </row>
    <row r="27" spans="1:45" hidden="1" x14ac:dyDescent="0.35">
      <c r="A27" s="7">
        <v>436262100</v>
      </c>
      <c r="B27" s="7">
        <v>2000</v>
      </c>
      <c r="C27" s="6">
        <v>37257</v>
      </c>
      <c r="D27" s="6">
        <v>44531</v>
      </c>
      <c r="E27" s="5">
        <v>128928.24</v>
      </c>
      <c r="F27" s="5"/>
      <c r="G27" s="5"/>
      <c r="H27" s="3">
        <v>4.82E-2</v>
      </c>
      <c r="O27" s="2">
        <v>58593.8</v>
      </c>
      <c r="R27" s="2">
        <v>1412.11</v>
      </c>
      <c r="S27" s="2">
        <v>459.12</v>
      </c>
      <c r="T27" s="2">
        <f t="shared" si="14"/>
        <v>58134.68</v>
      </c>
      <c r="U27" s="2">
        <v>1401.05</v>
      </c>
      <c r="V27" s="2">
        <v>470.19</v>
      </c>
      <c r="W27" s="2">
        <v>1389.71</v>
      </c>
      <c r="X27" s="2">
        <v>481.52</v>
      </c>
      <c r="Y27" s="2">
        <f t="shared" si="15"/>
        <v>57182.97</v>
      </c>
      <c r="Z27" s="3">
        <v>4.7960000000000003E-2</v>
      </c>
      <c r="AA27" s="2">
        <f t="shared" si="16"/>
        <v>58593.8</v>
      </c>
      <c r="AB27" s="2">
        <v>1405.08</v>
      </c>
      <c r="AC27" s="2">
        <v>461.05</v>
      </c>
      <c r="AD27" s="2">
        <f t="shared" si="17"/>
        <v>58132.75</v>
      </c>
      <c r="AE27" s="2">
        <v>1394.02</v>
      </c>
      <c r="AF27" s="2">
        <v>472.1</v>
      </c>
      <c r="AG27" s="2">
        <v>1382.7</v>
      </c>
      <c r="AH27" s="2">
        <v>483.42</v>
      </c>
      <c r="AI27" s="2">
        <f t="shared" si="18"/>
        <v>57177.23</v>
      </c>
      <c r="AK27" s="2">
        <f t="shared" si="19"/>
        <v>-7.0299999999999727</v>
      </c>
      <c r="AL27" s="2">
        <f t="shared" si="20"/>
        <v>1.9300000000000068</v>
      </c>
      <c r="AM27" s="2">
        <f t="shared" si="21"/>
        <v>-7.0299999999999727</v>
      </c>
      <c r="AN27" s="2">
        <f t="shared" si="22"/>
        <v>1.910000000000025</v>
      </c>
      <c r="AO27" s="2">
        <f t="shared" si="23"/>
        <v>-7.0099999999999909</v>
      </c>
      <c r="AP27" s="2">
        <f t="shared" si="24"/>
        <v>1.9000000000000341</v>
      </c>
      <c r="AR27" s="2">
        <f t="shared" si="25"/>
        <v>-14.039999999999964</v>
      </c>
      <c r="AS27" s="2">
        <f t="shared" si="26"/>
        <v>3.8100000000000591</v>
      </c>
    </row>
    <row r="28" spans="1:45" hidden="1" x14ac:dyDescent="0.35">
      <c r="A28" s="7">
        <v>436262700</v>
      </c>
      <c r="B28" s="7">
        <v>2000</v>
      </c>
      <c r="C28" s="6">
        <v>37257</v>
      </c>
      <c r="D28" s="6">
        <v>44531</v>
      </c>
      <c r="E28" s="5">
        <v>51645.69</v>
      </c>
      <c r="F28" s="5"/>
      <c r="G28" s="5"/>
      <c r="H28" s="3">
        <v>4.82E-2</v>
      </c>
      <c r="O28" s="2">
        <v>26374.67</v>
      </c>
      <c r="R28" s="2">
        <v>635.63</v>
      </c>
      <c r="S28" s="2">
        <v>206.66</v>
      </c>
      <c r="T28" s="2">
        <f t="shared" si="14"/>
        <v>26168.01</v>
      </c>
      <c r="U28" s="2">
        <v>630.65</v>
      </c>
      <c r="V28" s="2">
        <v>211.64</v>
      </c>
      <c r="W28" s="2">
        <v>625.54999999999995</v>
      </c>
      <c r="X28" s="2">
        <v>216.74</v>
      </c>
      <c r="Y28" s="2">
        <f t="shared" si="15"/>
        <v>25739.629999999997</v>
      </c>
      <c r="Z28" s="3">
        <v>4.7960000000000003E-2</v>
      </c>
      <c r="AA28" s="2">
        <f t="shared" si="16"/>
        <v>26374.67</v>
      </c>
      <c r="AB28" s="2">
        <v>632.46</v>
      </c>
      <c r="AC28" s="2">
        <v>207.53</v>
      </c>
      <c r="AD28" s="2">
        <f t="shared" si="17"/>
        <v>26167.14</v>
      </c>
      <c r="AE28" s="2">
        <v>627.49</v>
      </c>
      <c r="AF28" s="2">
        <v>212.51</v>
      </c>
      <c r="AG28" s="2">
        <v>622.39</v>
      </c>
      <c r="AH28" s="2">
        <v>217.6</v>
      </c>
      <c r="AI28" s="2">
        <f t="shared" si="18"/>
        <v>25737.030000000002</v>
      </c>
      <c r="AK28" s="2">
        <f t="shared" si="19"/>
        <v>-3.1699999999999591</v>
      </c>
      <c r="AL28" s="2">
        <f t="shared" si="20"/>
        <v>0.87000000000000455</v>
      </c>
      <c r="AM28" s="2">
        <f t="shared" si="21"/>
        <v>-3.1599999999999682</v>
      </c>
      <c r="AN28" s="2">
        <f t="shared" si="22"/>
        <v>0.87000000000000455</v>
      </c>
      <c r="AO28" s="2">
        <f t="shared" si="23"/>
        <v>-3.1599999999999682</v>
      </c>
      <c r="AP28" s="2">
        <f t="shared" si="24"/>
        <v>0.85999999999998522</v>
      </c>
      <c r="AR28" s="2">
        <f t="shared" si="25"/>
        <v>-6.3199999999999363</v>
      </c>
      <c r="AS28" s="2">
        <f t="shared" si="26"/>
        <v>1.7299999999999898</v>
      </c>
    </row>
    <row r="29" spans="1:45" hidden="1" x14ac:dyDescent="0.35">
      <c r="A29" s="7">
        <v>436263400</v>
      </c>
      <c r="B29" s="7">
        <v>2001</v>
      </c>
      <c r="C29" s="6">
        <v>37622</v>
      </c>
      <c r="D29" s="6">
        <v>44896</v>
      </c>
      <c r="E29" s="5">
        <v>258228.45</v>
      </c>
      <c r="F29" s="5"/>
      <c r="G29" s="5"/>
      <c r="H29" s="3">
        <v>4.8550000000000003E-2</v>
      </c>
      <c r="O29" s="2">
        <v>144086.41</v>
      </c>
      <c r="R29" s="2">
        <v>3497.7</v>
      </c>
      <c r="S29" s="2">
        <v>1122.1500000000001</v>
      </c>
      <c r="T29" s="2">
        <f t="shared" si="14"/>
        <v>142964.26</v>
      </c>
      <c r="U29" s="2">
        <v>3470.46</v>
      </c>
      <c r="V29" s="2">
        <v>1149.3900000000001</v>
      </c>
      <c r="W29" s="2">
        <v>3442.56</v>
      </c>
      <c r="X29" s="2">
        <v>1177.29</v>
      </c>
      <c r="Y29" s="2">
        <f t="shared" si="15"/>
        <v>140637.57999999999</v>
      </c>
      <c r="Z29" s="3">
        <v>4.8309999999999999E-2</v>
      </c>
      <c r="AA29" s="2">
        <f t="shared" si="16"/>
        <v>144086.41</v>
      </c>
      <c r="AB29" s="2">
        <v>3480.41</v>
      </c>
      <c r="AC29" s="2">
        <v>1126.8499999999999</v>
      </c>
      <c r="AD29" s="2">
        <f t="shared" si="17"/>
        <v>142959.56</v>
      </c>
      <c r="AE29" s="2">
        <v>3453.19</v>
      </c>
      <c r="AF29" s="2">
        <v>1154.07</v>
      </c>
      <c r="AG29" s="2">
        <v>3425.31</v>
      </c>
      <c r="AH29" s="2">
        <v>1181.95</v>
      </c>
      <c r="AI29" s="2">
        <f t="shared" si="18"/>
        <v>140623.53999999998</v>
      </c>
      <c r="AK29" s="2">
        <f t="shared" si="19"/>
        <v>-17.289999999999964</v>
      </c>
      <c r="AL29" s="2">
        <f t="shared" si="20"/>
        <v>4.6999999999998181</v>
      </c>
      <c r="AM29" s="2">
        <f t="shared" si="21"/>
        <v>-17.269999999999982</v>
      </c>
      <c r="AN29" s="2">
        <f t="shared" si="22"/>
        <v>4.6799999999998363</v>
      </c>
      <c r="AO29" s="2">
        <f t="shared" si="23"/>
        <v>-17.25</v>
      </c>
      <c r="AP29" s="2">
        <f t="shared" si="24"/>
        <v>4.6600000000000819</v>
      </c>
      <c r="AR29" s="2">
        <f t="shared" si="25"/>
        <v>-34.519999999999982</v>
      </c>
      <c r="AS29" s="2">
        <f t="shared" si="26"/>
        <v>9.3399999999999181</v>
      </c>
    </row>
    <row r="30" spans="1:45" hidden="1" x14ac:dyDescent="0.35">
      <c r="A30" s="17">
        <v>436309300</v>
      </c>
      <c r="B30" s="17">
        <v>2000</v>
      </c>
      <c r="C30" s="16">
        <v>37257</v>
      </c>
      <c r="D30" s="16">
        <v>44531</v>
      </c>
      <c r="E30" s="38">
        <v>130071.77</v>
      </c>
      <c r="F30" s="38"/>
      <c r="G30" s="38"/>
      <c r="H30" s="3">
        <v>4.82E-2</v>
      </c>
      <c r="O30" s="2">
        <v>59113.5</v>
      </c>
      <c r="R30" s="2">
        <v>1424.64</v>
      </c>
      <c r="S30" s="2">
        <v>463.19</v>
      </c>
      <c r="T30" s="2">
        <f t="shared" si="14"/>
        <v>58650.31</v>
      </c>
      <c r="U30" s="2">
        <v>1413.47</v>
      </c>
      <c r="V30" s="2">
        <v>474.36</v>
      </c>
      <c r="W30" s="2">
        <v>1402.04</v>
      </c>
      <c r="X30" s="2">
        <v>485.79</v>
      </c>
      <c r="Y30" s="2">
        <f t="shared" si="15"/>
        <v>57690.159999999996</v>
      </c>
      <c r="Z30" s="3">
        <v>4.7960000000000003E-2</v>
      </c>
      <c r="AA30" s="2">
        <f t="shared" si="16"/>
        <v>59113.5</v>
      </c>
      <c r="AB30" s="2">
        <v>1417.54</v>
      </c>
      <c r="AC30" s="2">
        <v>465.13</v>
      </c>
      <c r="AD30" s="2">
        <f t="shared" si="17"/>
        <v>58648.37</v>
      </c>
      <c r="AE30" s="2">
        <v>1406.39</v>
      </c>
      <c r="AF30" s="2">
        <v>476.29</v>
      </c>
      <c r="AG30" s="2">
        <v>1394.97</v>
      </c>
      <c r="AH30" s="2">
        <v>487.71</v>
      </c>
      <c r="AI30" s="2">
        <f t="shared" si="18"/>
        <v>57684.37</v>
      </c>
      <c r="AK30" s="2">
        <f t="shared" si="19"/>
        <v>-7.1000000000001364</v>
      </c>
      <c r="AL30" s="2">
        <f t="shared" si="20"/>
        <v>1.9399999999999977</v>
      </c>
      <c r="AM30" s="2">
        <f t="shared" si="21"/>
        <v>-7.0799999999999272</v>
      </c>
      <c r="AN30" s="2">
        <f t="shared" si="22"/>
        <v>1.9300000000000068</v>
      </c>
      <c r="AO30" s="2">
        <f t="shared" si="23"/>
        <v>-7.0699999999999363</v>
      </c>
      <c r="AP30" s="2">
        <f t="shared" si="24"/>
        <v>1.9199999999999591</v>
      </c>
      <c r="AR30" s="2">
        <f t="shared" si="25"/>
        <v>-14.149999999999864</v>
      </c>
      <c r="AS30" s="2">
        <f t="shared" si="26"/>
        <v>3.8499999999999659</v>
      </c>
    </row>
    <row r="31" spans="1:45" hidden="1" x14ac:dyDescent="0.35">
      <c r="A31" s="17">
        <v>438730300</v>
      </c>
      <c r="B31" s="17">
        <v>2001</v>
      </c>
      <c r="C31" s="16">
        <v>37622</v>
      </c>
      <c r="D31" s="16">
        <v>44896</v>
      </c>
      <c r="E31" s="38">
        <v>19444.240000000002</v>
      </c>
      <c r="F31" s="38"/>
      <c r="G31" s="38"/>
      <c r="H31" s="3">
        <v>4.8550000000000003E-2</v>
      </c>
      <c r="O31" s="2">
        <v>10849.5</v>
      </c>
      <c r="R31" s="2">
        <v>263.37</v>
      </c>
      <c r="S31" s="2">
        <v>84.5</v>
      </c>
      <c r="T31" s="2">
        <f t="shared" si="14"/>
        <v>10765</v>
      </c>
      <c r="U31" s="2">
        <v>261.32</v>
      </c>
      <c r="V31" s="2">
        <v>86.55</v>
      </c>
      <c r="W31" s="2">
        <v>259.22000000000003</v>
      </c>
      <c r="X31" s="2">
        <v>88.65</v>
      </c>
      <c r="Y31" s="2">
        <f t="shared" si="15"/>
        <v>10589.800000000001</v>
      </c>
      <c r="Z31" s="3">
        <v>4.8309999999999999E-2</v>
      </c>
      <c r="AA31" s="2">
        <f t="shared" si="16"/>
        <v>10849.5</v>
      </c>
      <c r="AB31" s="2">
        <v>262.07</v>
      </c>
      <c r="AC31" s="2">
        <v>84.85</v>
      </c>
      <c r="AD31" s="2">
        <f t="shared" si="17"/>
        <v>10764.65</v>
      </c>
      <c r="AE31" s="2">
        <v>260.02</v>
      </c>
      <c r="AF31" s="2">
        <v>86.9</v>
      </c>
      <c r="AG31" s="2">
        <v>257.92</v>
      </c>
      <c r="AH31" s="2">
        <v>89</v>
      </c>
      <c r="AI31" s="2">
        <f t="shared" si="18"/>
        <v>10588.75</v>
      </c>
      <c r="AK31" s="2">
        <f t="shared" si="19"/>
        <v>-1.3000000000000114</v>
      </c>
      <c r="AL31" s="2">
        <f t="shared" si="20"/>
        <v>0.34999999999999432</v>
      </c>
      <c r="AM31" s="2">
        <f t="shared" si="21"/>
        <v>-1.3000000000000114</v>
      </c>
      <c r="AN31" s="2">
        <f t="shared" si="22"/>
        <v>0.35000000000000853</v>
      </c>
      <c r="AO31" s="2">
        <f t="shared" si="23"/>
        <v>-1.3000000000000114</v>
      </c>
      <c r="AP31" s="2">
        <f t="shared" si="24"/>
        <v>0.34999999999999432</v>
      </c>
      <c r="AR31" s="2">
        <f t="shared" si="25"/>
        <v>-2.6000000000000227</v>
      </c>
      <c r="AS31" s="2">
        <f t="shared" si="26"/>
        <v>0.70000000000000284</v>
      </c>
    </row>
    <row r="32" spans="1:45" hidden="1" x14ac:dyDescent="0.35">
      <c r="A32" s="7">
        <v>443895200</v>
      </c>
      <c r="B32" s="7">
        <v>2002</v>
      </c>
      <c r="C32" s="6">
        <v>37987</v>
      </c>
      <c r="D32" s="6">
        <v>45261</v>
      </c>
      <c r="E32" s="5">
        <v>77468.53</v>
      </c>
      <c r="F32" s="5"/>
      <c r="G32" s="5"/>
      <c r="H32" s="3">
        <v>4.6730000000000001E-2</v>
      </c>
      <c r="O32" s="2">
        <v>45773.279999999999</v>
      </c>
      <c r="R32" s="2">
        <v>1069.49</v>
      </c>
      <c r="S32" s="2">
        <v>367.95</v>
      </c>
      <c r="T32" s="2">
        <f t="shared" si="14"/>
        <v>45405.33</v>
      </c>
      <c r="U32" s="2">
        <v>1060.9000000000001</v>
      </c>
      <c r="V32" s="2">
        <v>376.55</v>
      </c>
      <c r="W32" s="2">
        <v>1052.0999999999999</v>
      </c>
      <c r="X32" s="2">
        <v>385.34</v>
      </c>
      <c r="Y32" s="2">
        <f t="shared" si="15"/>
        <v>44643.44</v>
      </c>
      <c r="Z32" s="3">
        <v>4.6519999999999999E-2</v>
      </c>
      <c r="AA32" s="2">
        <f t="shared" si="16"/>
        <v>45773.279999999999</v>
      </c>
      <c r="AB32" s="2">
        <v>1064.69</v>
      </c>
      <c r="AC32" s="2">
        <v>369.29</v>
      </c>
      <c r="AD32" s="2">
        <f t="shared" si="17"/>
        <v>45403.99</v>
      </c>
      <c r="AE32" s="2">
        <v>1056.0999999999999</v>
      </c>
      <c r="AF32" s="2">
        <v>377.88</v>
      </c>
      <c r="AG32" s="2">
        <v>1047.31</v>
      </c>
      <c r="AH32" s="2">
        <v>386.67</v>
      </c>
      <c r="AI32" s="2">
        <f t="shared" si="18"/>
        <v>44639.44</v>
      </c>
      <c r="AK32" s="2">
        <f t="shared" si="19"/>
        <v>-4.7999999999999545</v>
      </c>
      <c r="AL32" s="2">
        <f t="shared" si="20"/>
        <v>1.3400000000000318</v>
      </c>
      <c r="AM32" s="2">
        <f t="shared" si="21"/>
        <v>-4.8000000000001819</v>
      </c>
      <c r="AN32" s="2">
        <f t="shared" si="22"/>
        <v>1.3299999999999841</v>
      </c>
      <c r="AO32" s="2">
        <f t="shared" si="23"/>
        <v>-4.7899999999999636</v>
      </c>
      <c r="AP32" s="2">
        <f t="shared" si="24"/>
        <v>1.3300000000000409</v>
      </c>
      <c r="AR32" s="2">
        <f t="shared" si="25"/>
        <v>-9.5900000000001455</v>
      </c>
      <c r="AS32" s="2">
        <f t="shared" si="26"/>
        <v>2.660000000000025</v>
      </c>
    </row>
    <row r="33" spans="1:166" hidden="1" x14ac:dyDescent="0.35">
      <c r="A33" s="7">
        <v>454426300</v>
      </c>
      <c r="B33" s="7">
        <v>2010</v>
      </c>
      <c r="C33" s="6">
        <v>40909</v>
      </c>
      <c r="D33" s="6">
        <v>48183</v>
      </c>
      <c r="E33" s="5">
        <v>650000</v>
      </c>
      <c r="F33" s="5"/>
      <c r="G33" s="5"/>
      <c r="H33" s="3">
        <v>4.607E-2</v>
      </c>
      <c r="O33" s="2">
        <v>597232.75</v>
      </c>
      <c r="R33" s="2">
        <v>13757.26</v>
      </c>
      <c r="S33" s="2">
        <v>9253.68</v>
      </c>
      <c r="T33" s="2">
        <f t="shared" si="14"/>
        <v>587979.06999999995</v>
      </c>
      <c r="U33" s="2">
        <v>13544.1</v>
      </c>
      <c r="V33" s="2">
        <v>9466.84</v>
      </c>
      <c r="W33" s="2">
        <v>13326.03</v>
      </c>
      <c r="X33" s="2">
        <v>9684.91</v>
      </c>
      <c r="Y33" s="2">
        <f t="shared" si="15"/>
        <v>568827.31999999995</v>
      </c>
      <c r="Z33" s="3">
        <v>4.4330000000000001E-2</v>
      </c>
      <c r="AA33" s="2">
        <f t="shared" si="16"/>
        <v>597232.75</v>
      </c>
      <c r="AB33" s="2">
        <v>13237.66</v>
      </c>
      <c r="AC33" s="2">
        <v>5004.12</v>
      </c>
      <c r="AD33" s="2">
        <f t="shared" si="17"/>
        <v>592228.63</v>
      </c>
      <c r="AE33" s="2">
        <v>13126.75</v>
      </c>
      <c r="AF33" s="2">
        <v>5115.04</v>
      </c>
      <c r="AG33" s="2">
        <v>13013.37</v>
      </c>
      <c r="AH33" s="2">
        <v>5228.41</v>
      </c>
      <c r="AI33" s="2">
        <f t="shared" si="18"/>
        <v>581885.17999999993</v>
      </c>
      <c r="AK33" s="2">
        <f t="shared" si="19"/>
        <v>-519.60000000000036</v>
      </c>
      <c r="AL33" s="2">
        <f t="shared" si="20"/>
        <v>-4249.5600000000004</v>
      </c>
      <c r="AM33" s="2">
        <f t="shared" si="21"/>
        <v>-417.35000000000036</v>
      </c>
      <c r="AN33" s="2">
        <f t="shared" si="22"/>
        <v>-4351.8</v>
      </c>
      <c r="AO33" s="2">
        <f t="shared" si="23"/>
        <v>-312.65999999999985</v>
      </c>
      <c r="AP33" s="2">
        <f t="shared" si="24"/>
        <v>-4456.5</v>
      </c>
      <c r="AR33" s="2">
        <f t="shared" si="25"/>
        <v>-730.01000000000022</v>
      </c>
      <c r="AS33" s="2">
        <f t="shared" si="26"/>
        <v>-8808.2999999999993</v>
      </c>
    </row>
    <row r="34" spans="1:166" hidden="1" x14ac:dyDescent="0.35">
      <c r="A34" s="7">
        <v>454426800</v>
      </c>
      <c r="B34" s="7">
        <v>2010</v>
      </c>
      <c r="C34" s="6">
        <v>40909</v>
      </c>
      <c r="D34" s="6">
        <v>48183</v>
      </c>
      <c r="E34" s="5">
        <v>361679.35</v>
      </c>
      <c r="F34" s="5"/>
      <c r="G34" s="5"/>
      <c r="H34" s="3">
        <v>4.607E-2</v>
      </c>
      <c r="O34" s="2">
        <v>332318.08000000002</v>
      </c>
      <c r="R34" s="2">
        <v>7654.95</v>
      </c>
      <c r="S34" s="2">
        <v>5149.03</v>
      </c>
      <c r="T34" s="2">
        <f t="shared" si="14"/>
        <v>327169.05</v>
      </c>
      <c r="U34" s="2">
        <v>7536.34</v>
      </c>
      <c r="V34" s="2">
        <v>5267.63</v>
      </c>
      <c r="W34" s="2">
        <v>7415</v>
      </c>
      <c r="X34" s="2">
        <v>5388.97</v>
      </c>
      <c r="Y34" s="2">
        <f t="shared" si="15"/>
        <v>316512.45</v>
      </c>
      <c r="Z34" s="3">
        <v>4.4330000000000001E-2</v>
      </c>
      <c r="AA34" s="2">
        <f t="shared" si="16"/>
        <v>332318.08000000002</v>
      </c>
      <c r="AB34" s="2">
        <v>7365.83</v>
      </c>
      <c r="AC34" s="2">
        <v>2784.44</v>
      </c>
      <c r="AD34" s="2">
        <f t="shared" si="17"/>
        <v>329533.64</v>
      </c>
      <c r="AE34" s="2">
        <v>7304.11</v>
      </c>
      <c r="AF34" s="2">
        <v>2846.16</v>
      </c>
      <c r="AG34" s="2">
        <v>7241.03</v>
      </c>
      <c r="AH34" s="2">
        <v>2909.25</v>
      </c>
      <c r="AI34" s="2">
        <f t="shared" si="18"/>
        <v>323778.23000000004</v>
      </c>
      <c r="AK34" s="2">
        <f t="shared" si="19"/>
        <v>-289.11999999999989</v>
      </c>
      <c r="AL34" s="2">
        <f t="shared" si="20"/>
        <v>-2364.5899999999997</v>
      </c>
      <c r="AM34" s="2">
        <f t="shared" si="21"/>
        <v>-232.23000000000047</v>
      </c>
      <c r="AN34" s="2">
        <f t="shared" si="22"/>
        <v>-2421.4700000000003</v>
      </c>
      <c r="AO34" s="2">
        <f t="shared" si="23"/>
        <v>-173.97000000000025</v>
      </c>
      <c r="AP34" s="2">
        <f t="shared" si="24"/>
        <v>-2479.7200000000003</v>
      </c>
      <c r="AR34" s="2">
        <f t="shared" si="25"/>
        <v>-406.20000000000073</v>
      </c>
      <c r="AS34" s="2">
        <f t="shared" si="26"/>
        <v>-4901.1900000000005</v>
      </c>
    </row>
    <row r="35" spans="1:166" hidden="1" x14ac:dyDescent="0.35">
      <c r="A35" s="7">
        <v>455290000</v>
      </c>
      <c r="B35" s="7">
        <v>2011</v>
      </c>
      <c r="C35" s="6">
        <v>40909</v>
      </c>
      <c r="D35" s="6">
        <v>48183</v>
      </c>
      <c r="E35" s="5">
        <v>300000</v>
      </c>
      <c r="F35" s="5"/>
      <c r="G35" s="5"/>
      <c r="H35" s="3">
        <v>5.985E-2</v>
      </c>
      <c r="O35" s="2">
        <v>279977.69</v>
      </c>
      <c r="R35" s="2">
        <v>8378.33</v>
      </c>
      <c r="S35" s="2">
        <v>1784.34</v>
      </c>
      <c r="T35" s="2">
        <f t="shared" si="14"/>
        <v>278193.34999999998</v>
      </c>
      <c r="U35" s="2">
        <v>8324.94</v>
      </c>
      <c r="V35" s="2">
        <v>1837.74</v>
      </c>
      <c r="W35" s="2">
        <v>8269.94</v>
      </c>
      <c r="X35" s="2">
        <v>1892.73</v>
      </c>
      <c r="Y35" s="2">
        <f t="shared" si="15"/>
        <v>274462.88</v>
      </c>
      <c r="Z35" s="3">
        <v>5.9429999999999997E-2</v>
      </c>
      <c r="AA35" s="2">
        <f t="shared" si="16"/>
        <v>279977.69</v>
      </c>
      <c r="AB35" s="2">
        <v>8319.5400000000009</v>
      </c>
      <c r="AC35" s="2">
        <v>1797.9</v>
      </c>
      <c r="AD35" s="2">
        <f t="shared" si="17"/>
        <v>278179.78999999998</v>
      </c>
      <c r="AE35" s="2">
        <v>8266.11</v>
      </c>
      <c r="AF35" s="2">
        <v>1851.32</v>
      </c>
      <c r="AG35" s="2">
        <v>8211.1</v>
      </c>
      <c r="AH35" s="2">
        <v>1906.33</v>
      </c>
      <c r="AI35" s="2">
        <f t="shared" si="18"/>
        <v>274422.13999999996</v>
      </c>
      <c r="AK35" s="2">
        <f t="shared" si="19"/>
        <v>-58.789999999999054</v>
      </c>
      <c r="AL35" s="2">
        <f t="shared" si="20"/>
        <v>13.560000000000173</v>
      </c>
      <c r="AM35" s="2">
        <f t="shared" si="21"/>
        <v>-58.829999999999927</v>
      </c>
      <c r="AN35" s="2">
        <f t="shared" si="22"/>
        <v>13.579999999999927</v>
      </c>
      <c r="AO35" s="2">
        <f t="shared" si="23"/>
        <v>-58.840000000000146</v>
      </c>
      <c r="AP35" s="2">
        <f t="shared" si="24"/>
        <v>13.599999999999909</v>
      </c>
      <c r="AR35" s="2">
        <f t="shared" si="25"/>
        <v>-117.67000000000007</v>
      </c>
      <c r="AS35" s="2">
        <f t="shared" si="26"/>
        <v>27.179999999999836</v>
      </c>
    </row>
    <row r="36" spans="1:166" hidden="1" x14ac:dyDescent="0.35">
      <c r="A36" s="7">
        <v>455290100</v>
      </c>
      <c r="B36" s="7">
        <v>2011</v>
      </c>
      <c r="C36" s="6">
        <v>40909</v>
      </c>
      <c r="D36" s="6">
        <v>48183</v>
      </c>
      <c r="E36" s="5">
        <v>250000</v>
      </c>
      <c r="F36" s="5"/>
      <c r="G36" s="5"/>
      <c r="H36" s="3">
        <v>5.985E-2</v>
      </c>
      <c r="O36" s="2">
        <v>233314.74</v>
      </c>
      <c r="R36" s="2">
        <v>6981.94</v>
      </c>
      <c r="S36" s="2">
        <v>1486.95</v>
      </c>
      <c r="T36" s="2">
        <f t="shared" si="14"/>
        <v>231827.78999999998</v>
      </c>
      <c r="U36" s="2">
        <v>6937.45</v>
      </c>
      <c r="V36" s="2">
        <v>1531.45</v>
      </c>
      <c r="W36" s="2">
        <v>6891.62</v>
      </c>
      <c r="X36" s="2">
        <v>1577.28</v>
      </c>
      <c r="Y36" s="2">
        <f t="shared" si="15"/>
        <v>228719.05999999997</v>
      </c>
      <c r="Z36" s="3">
        <v>5.9429999999999997E-2</v>
      </c>
      <c r="AA36" s="2">
        <f t="shared" si="16"/>
        <v>233314.74</v>
      </c>
      <c r="AB36" s="2">
        <v>6932.95</v>
      </c>
      <c r="AC36" s="2">
        <v>1498.25</v>
      </c>
      <c r="AD36" s="2">
        <f t="shared" si="17"/>
        <v>231816.49</v>
      </c>
      <c r="AE36" s="2">
        <v>6888.43</v>
      </c>
      <c r="AF36" s="2">
        <v>1542.77</v>
      </c>
      <c r="AG36" s="2">
        <v>6842.58</v>
      </c>
      <c r="AH36" s="2">
        <v>1588.61</v>
      </c>
      <c r="AI36" s="2">
        <f t="shared" si="18"/>
        <v>228685.11000000002</v>
      </c>
      <c r="AK36" s="2">
        <f t="shared" si="19"/>
        <v>-48.989999999999782</v>
      </c>
      <c r="AL36" s="2">
        <f t="shared" si="20"/>
        <v>11.299999999999955</v>
      </c>
      <c r="AM36" s="2">
        <f t="shared" si="21"/>
        <v>-49.019999999999527</v>
      </c>
      <c r="AN36" s="2">
        <f t="shared" si="22"/>
        <v>11.319999999999936</v>
      </c>
      <c r="AO36" s="2">
        <f t="shared" si="23"/>
        <v>-49.039999999999964</v>
      </c>
      <c r="AP36" s="2">
        <f t="shared" si="24"/>
        <v>11.329999999999927</v>
      </c>
      <c r="AR36" s="2">
        <f t="shared" si="25"/>
        <v>-98.059999999999491</v>
      </c>
      <c r="AS36" s="2">
        <f t="shared" si="26"/>
        <v>22.649999999999864</v>
      </c>
    </row>
    <row r="37" spans="1:166" hidden="1" x14ac:dyDescent="0.35">
      <c r="A37" s="7">
        <v>455290200</v>
      </c>
      <c r="B37" s="7">
        <v>2011</v>
      </c>
      <c r="C37" s="6">
        <v>40909</v>
      </c>
      <c r="D37" s="6">
        <v>48183</v>
      </c>
      <c r="E37" s="5">
        <v>100000</v>
      </c>
      <c r="F37" s="5"/>
      <c r="G37" s="5"/>
      <c r="H37" s="3">
        <v>5.985E-2</v>
      </c>
      <c r="O37" s="2">
        <v>93325.9</v>
      </c>
      <c r="R37" s="2">
        <v>2792.78</v>
      </c>
      <c r="S37" s="2">
        <v>594.78</v>
      </c>
      <c r="T37" s="2">
        <f t="shared" si="14"/>
        <v>92731.12</v>
      </c>
      <c r="U37" s="2">
        <v>2774.98</v>
      </c>
      <c r="V37" s="2">
        <v>612.58000000000004</v>
      </c>
      <c r="W37" s="2">
        <v>2756.65</v>
      </c>
      <c r="X37" s="2">
        <v>630.91</v>
      </c>
      <c r="Y37" s="2">
        <f t="shared" si="15"/>
        <v>91487.62999999999</v>
      </c>
      <c r="Z37" s="3">
        <v>5.9429999999999997E-2</v>
      </c>
      <c r="AA37" s="2">
        <f t="shared" si="16"/>
        <v>93325.9</v>
      </c>
      <c r="AB37" s="2">
        <v>2773.18</v>
      </c>
      <c r="AC37" s="2">
        <v>599.29999999999995</v>
      </c>
      <c r="AD37" s="2">
        <f t="shared" si="17"/>
        <v>92726.599999999991</v>
      </c>
      <c r="AE37" s="2">
        <v>2755.37</v>
      </c>
      <c r="AF37" s="2">
        <v>617.11</v>
      </c>
      <c r="AG37" s="2">
        <v>2737.03</v>
      </c>
      <c r="AH37" s="2">
        <v>635.44000000000005</v>
      </c>
      <c r="AI37" s="2">
        <f t="shared" si="18"/>
        <v>91474.049999999988</v>
      </c>
      <c r="AK37" s="2">
        <f t="shared" si="19"/>
        <v>-19.600000000000364</v>
      </c>
      <c r="AL37" s="2">
        <f t="shared" si="20"/>
        <v>4.5199999999999818</v>
      </c>
      <c r="AM37" s="2">
        <f t="shared" si="21"/>
        <v>-19.610000000000127</v>
      </c>
      <c r="AN37" s="2">
        <f t="shared" si="22"/>
        <v>4.5299999999999727</v>
      </c>
      <c r="AO37" s="2">
        <f t="shared" si="23"/>
        <v>-19.619999999999891</v>
      </c>
      <c r="AP37" s="2">
        <f t="shared" si="24"/>
        <v>4.5300000000000864</v>
      </c>
      <c r="AR37" s="2">
        <f t="shared" si="25"/>
        <v>-39.230000000000018</v>
      </c>
      <c r="AS37" s="2">
        <f t="shared" si="26"/>
        <v>9.0600000000000591</v>
      </c>
    </row>
    <row r="38" spans="1:166" hidden="1" x14ac:dyDescent="0.35">
      <c r="A38" s="7">
        <v>600557400</v>
      </c>
      <c r="B38" s="7">
        <v>2012</v>
      </c>
      <c r="C38" s="6">
        <v>41456</v>
      </c>
      <c r="D38" s="6">
        <v>48731</v>
      </c>
      <c r="E38" s="5">
        <v>50000</v>
      </c>
      <c r="F38" s="5"/>
      <c r="G38" s="5"/>
      <c r="H38" s="3">
        <v>4.7489999999999997E-2</v>
      </c>
      <c r="O38" s="2">
        <v>48456.5</v>
      </c>
      <c r="R38" s="2">
        <v>1150.5999999999999</v>
      </c>
      <c r="S38" s="2">
        <v>739.15</v>
      </c>
      <c r="T38" s="2">
        <f t="shared" si="14"/>
        <v>47717.35</v>
      </c>
      <c r="U38" s="2">
        <v>1133.05</v>
      </c>
      <c r="V38" s="2">
        <v>756.7</v>
      </c>
      <c r="W38" s="2">
        <v>1115.08</v>
      </c>
      <c r="X38" s="2">
        <v>774.67</v>
      </c>
      <c r="Y38" s="2">
        <f t="shared" si="15"/>
        <v>46185.98</v>
      </c>
      <c r="Z38" s="3">
        <v>4.5339999999999998E-2</v>
      </c>
      <c r="AA38" s="2">
        <f t="shared" si="16"/>
        <v>48456.5</v>
      </c>
      <c r="AB38" s="2">
        <v>1098.51</v>
      </c>
      <c r="AC38" s="2">
        <v>399</v>
      </c>
      <c r="AD38" s="2">
        <f t="shared" si="17"/>
        <v>48057.5</v>
      </c>
      <c r="AE38" s="2">
        <v>1089.46</v>
      </c>
      <c r="AF38" s="2">
        <v>408.05</v>
      </c>
      <c r="AG38" s="2">
        <v>1080.21</v>
      </c>
      <c r="AH38" s="2">
        <v>417.3</v>
      </c>
      <c r="AI38" s="2">
        <f t="shared" si="18"/>
        <v>47232.149999999994</v>
      </c>
      <c r="AK38" s="2">
        <f t="shared" si="19"/>
        <v>-52.089999999999918</v>
      </c>
      <c r="AL38" s="2">
        <f t="shared" si="20"/>
        <v>-340.15</v>
      </c>
      <c r="AM38" s="2">
        <f t="shared" si="21"/>
        <v>-43.589999999999918</v>
      </c>
      <c r="AN38" s="2">
        <f t="shared" si="22"/>
        <v>-348.65000000000003</v>
      </c>
      <c r="AO38" s="2">
        <f t="shared" si="23"/>
        <v>-34.869999999999891</v>
      </c>
      <c r="AP38" s="2">
        <f t="shared" si="24"/>
        <v>-357.36999999999995</v>
      </c>
      <c r="AR38" s="2">
        <f t="shared" si="25"/>
        <v>-78.459999999999809</v>
      </c>
      <c r="AS38" s="2">
        <f t="shared" si="26"/>
        <v>-706.02</v>
      </c>
    </row>
    <row r="39" spans="1:166" hidden="1" x14ac:dyDescent="0.35">
      <c r="A39" s="7">
        <v>600558900</v>
      </c>
      <c r="B39" s="7">
        <v>2012</v>
      </c>
      <c r="C39" s="6">
        <v>41456</v>
      </c>
      <c r="D39" s="6">
        <v>48731</v>
      </c>
      <c r="E39" s="5">
        <v>100000</v>
      </c>
      <c r="F39" s="5"/>
      <c r="G39" s="5"/>
      <c r="H39" s="3">
        <v>4.7489999999999997E-2</v>
      </c>
      <c r="O39" s="2">
        <v>96913</v>
      </c>
      <c r="R39" s="2">
        <v>2301.1999999999998</v>
      </c>
      <c r="S39" s="2">
        <v>1478.3</v>
      </c>
      <c r="T39" s="2">
        <f t="shared" si="14"/>
        <v>95434.7</v>
      </c>
      <c r="U39" s="2">
        <v>2266.1</v>
      </c>
      <c r="V39" s="2">
        <v>1513.4</v>
      </c>
      <c r="W39" s="2">
        <v>2230.16</v>
      </c>
      <c r="X39" s="2">
        <v>1549.34</v>
      </c>
      <c r="Y39" s="2">
        <f t="shared" si="15"/>
        <v>92371.96</v>
      </c>
      <c r="Z39" s="3">
        <v>4.5339999999999998E-2</v>
      </c>
      <c r="AA39" s="2">
        <f t="shared" si="16"/>
        <v>96913</v>
      </c>
      <c r="AB39" s="2">
        <v>2197.15</v>
      </c>
      <c r="AC39" s="2">
        <v>798.05</v>
      </c>
      <c r="AD39" s="2">
        <f t="shared" si="17"/>
        <v>96114.95</v>
      </c>
      <c r="AE39" s="2">
        <v>2179.06</v>
      </c>
      <c r="AF39" s="2">
        <v>816.14</v>
      </c>
      <c r="AG39" s="2">
        <v>2160.56</v>
      </c>
      <c r="AH39" s="2">
        <v>834.65</v>
      </c>
      <c r="AI39" s="2">
        <f t="shared" si="18"/>
        <v>94464.16</v>
      </c>
      <c r="AK39" s="2">
        <f t="shared" si="19"/>
        <v>-104.04999999999973</v>
      </c>
      <c r="AL39" s="2">
        <f t="shared" si="20"/>
        <v>-680.25</v>
      </c>
      <c r="AM39" s="2">
        <f t="shared" si="21"/>
        <v>-87.039999999999964</v>
      </c>
      <c r="AN39" s="2">
        <f t="shared" si="22"/>
        <v>-697.2600000000001</v>
      </c>
      <c r="AO39" s="2">
        <f t="shared" si="23"/>
        <v>-69.599999999999909</v>
      </c>
      <c r="AP39" s="2">
        <f t="shared" si="24"/>
        <v>-714.68999999999994</v>
      </c>
      <c r="AR39" s="2">
        <f t="shared" si="25"/>
        <v>-156.63999999999987</v>
      </c>
      <c r="AS39" s="2">
        <f t="shared" si="26"/>
        <v>-1411.95</v>
      </c>
    </row>
    <row r="40" spans="1:166" hidden="1" x14ac:dyDescent="0.35">
      <c r="A40" s="7">
        <v>600559600</v>
      </c>
      <c r="B40" s="7">
        <v>2012</v>
      </c>
      <c r="C40" s="6">
        <v>41456</v>
      </c>
      <c r="D40" s="6">
        <v>48731</v>
      </c>
      <c r="E40" s="5">
        <v>100000</v>
      </c>
      <c r="F40" s="5"/>
      <c r="G40" s="5"/>
      <c r="H40" s="3">
        <v>4.7489999999999997E-2</v>
      </c>
      <c r="O40" s="2">
        <f>O39</f>
        <v>96913</v>
      </c>
      <c r="R40" s="2">
        <f>R39</f>
        <v>2301.1999999999998</v>
      </c>
      <c r="S40" s="2">
        <f>S39</f>
        <v>1478.3</v>
      </c>
      <c r="T40" s="2">
        <f t="shared" si="14"/>
        <v>95434.7</v>
      </c>
      <c r="U40" s="2">
        <f>U39</f>
        <v>2266.1</v>
      </c>
      <c r="V40" s="2">
        <f>V39</f>
        <v>1513.4</v>
      </c>
      <c r="W40" s="2">
        <f>W39</f>
        <v>2230.16</v>
      </c>
      <c r="X40" s="2">
        <f>X39</f>
        <v>1549.34</v>
      </c>
      <c r="Y40" s="2">
        <f t="shared" si="15"/>
        <v>92371.96</v>
      </c>
      <c r="Z40" s="3">
        <v>4.5339999999999998E-2</v>
      </c>
      <c r="AA40" s="2">
        <f t="shared" si="16"/>
        <v>96913</v>
      </c>
      <c r="AB40" s="2">
        <f>AB39</f>
        <v>2197.15</v>
      </c>
      <c r="AC40" s="2">
        <f>AC39</f>
        <v>798.05</v>
      </c>
      <c r="AD40" s="2">
        <f t="shared" si="17"/>
        <v>96114.95</v>
      </c>
      <c r="AE40" s="2">
        <f>AE39</f>
        <v>2179.06</v>
      </c>
      <c r="AF40" s="2">
        <f>AF39</f>
        <v>816.14</v>
      </c>
      <c r="AG40" s="2">
        <f>AG39</f>
        <v>2160.56</v>
      </c>
      <c r="AH40" s="2">
        <f>AH39</f>
        <v>834.65</v>
      </c>
      <c r="AI40" s="2">
        <f t="shared" si="18"/>
        <v>94464.16</v>
      </c>
      <c r="AK40" s="2">
        <f t="shared" si="19"/>
        <v>-104.04999999999973</v>
      </c>
      <c r="AL40" s="2">
        <f t="shared" si="20"/>
        <v>-680.25</v>
      </c>
      <c r="AM40" s="2">
        <f t="shared" si="21"/>
        <v>-87.039999999999964</v>
      </c>
      <c r="AN40" s="2">
        <f t="shared" si="22"/>
        <v>-697.2600000000001</v>
      </c>
      <c r="AO40" s="2">
        <f t="shared" si="23"/>
        <v>-69.599999999999909</v>
      </c>
      <c r="AP40" s="2">
        <f t="shared" si="24"/>
        <v>-714.68999999999994</v>
      </c>
      <c r="AR40" s="2">
        <f t="shared" si="25"/>
        <v>-156.63999999999987</v>
      </c>
      <c r="AS40" s="2">
        <f t="shared" si="26"/>
        <v>-1411.95</v>
      </c>
    </row>
    <row r="41" spans="1:166" hidden="1" x14ac:dyDescent="0.35">
      <c r="A41" s="7">
        <v>600557400</v>
      </c>
      <c r="B41" s="7">
        <v>2012</v>
      </c>
      <c r="C41" s="6">
        <v>41456</v>
      </c>
      <c r="D41" s="6">
        <v>48731</v>
      </c>
      <c r="E41" s="5">
        <v>50000</v>
      </c>
      <c r="F41" s="5"/>
      <c r="G41" s="5"/>
      <c r="H41" s="3">
        <f>H38</f>
        <v>4.7489999999999997E-2</v>
      </c>
      <c r="O41" s="2">
        <f>O38</f>
        <v>48456.5</v>
      </c>
      <c r="R41" s="2">
        <f>R38</f>
        <v>1150.5999999999999</v>
      </c>
      <c r="S41" s="2">
        <f>S38</f>
        <v>739.15</v>
      </c>
      <c r="T41" s="2">
        <f t="shared" si="14"/>
        <v>47717.35</v>
      </c>
      <c r="U41" s="2">
        <f>U38</f>
        <v>1133.05</v>
      </c>
      <c r="V41" s="2">
        <f>V38</f>
        <v>756.7</v>
      </c>
      <c r="W41" s="2">
        <f>W38</f>
        <v>1115.08</v>
      </c>
      <c r="X41" s="2">
        <f>X38</f>
        <v>774.67</v>
      </c>
      <c r="Y41" s="2">
        <f t="shared" si="15"/>
        <v>46185.98</v>
      </c>
      <c r="Z41" s="3">
        <v>4.5339999999999998E-2</v>
      </c>
      <c r="AA41" s="2">
        <f t="shared" si="16"/>
        <v>48456.5</v>
      </c>
      <c r="AB41" s="2">
        <f>AB38</f>
        <v>1098.51</v>
      </c>
      <c r="AC41" s="2">
        <f>AC38</f>
        <v>399</v>
      </c>
      <c r="AD41" s="2">
        <f t="shared" si="17"/>
        <v>48057.5</v>
      </c>
      <c r="AE41" s="2">
        <f>AE38</f>
        <v>1089.46</v>
      </c>
      <c r="AF41" s="2">
        <f>AF38</f>
        <v>408.05</v>
      </c>
      <c r="AG41" s="2">
        <f>AG38</f>
        <v>1080.21</v>
      </c>
      <c r="AH41" s="2">
        <f>AH38</f>
        <v>417.3</v>
      </c>
      <c r="AI41" s="2">
        <f t="shared" si="18"/>
        <v>47232.149999999994</v>
      </c>
      <c r="AK41" s="2">
        <f t="shared" si="19"/>
        <v>-52.089999999999918</v>
      </c>
      <c r="AL41" s="2">
        <f t="shared" si="20"/>
        <v>-340.15</v>
      </c>
      <c r="AM41" s="2">
        <f t="shared" si="21"/>
        <v>-43.589999999999918</v>
      </c>
      <c r="AN41" s="2">
        <f t="shared" si="22"/>
        <v>-348.65000000000003</v>
      </c>
      <c r="AO41" s="2">
        <f t="shared" si="23"/>
        <v>-34.869999999999891</v>
      </c>
      <c r="AP41" s="2">
        <f t="shared" si="24"/>
        <v>-357.36999999999995</v>
      </c>
      <c r="AR41" s="2">
        <f t="shared" si="25"/>
        <v>-78.459999999999809</v>
      </c>
      <c r="AS41" s="2">
        <f t="shared" si="26"/>
        <v>-706.02</v>
      </c>
    </row>
    <row r="42" spans="1:166" hidden="1" x14ac:dyDescent="0.35">
      <c r="A42" s="7">
        <v>600740800</v>
      </c>
      <c r="B42" s="7">
        <v>2013</v>
      </c>
      <c r="C42" s="6">
        <v>41640</v>
      </c>
      <c r="D42" s="6">
        <v>48914</v>
      </c>
      <c r="E42" s="5">
        <v>190000</v>
      </c>
      <c r="F42" s="5"/>
      <c r="G42" s="5"/>
      <c r="H42" s="3">
        <v>4.4609999999999997E-2</v>
      </c>
      <c r="O42" s="2">
        <v>187008.54</v>
      </c>
      <c r="R42" s="2">
        <v>4171.2299999999996</v>
      </c>
      <c r="S42" s="2">
        <v>2944.36</v>
      </c>
      <c r="T42" s="2">
        <f t="shared" si="14"/>
        <v>184064.18000000002</v>
      </c>
      <c r="U42" s="2">
        <v>4105.55</v>
      </c>
      <c r="V42" s="2">
        <v>3010.04</v>
      </c>
      <c r="W42" s="2">
        <v>4038.41</v>
      </c>
      <c r="X42" s="2">
        <v>3077.18</v>
      </c>
      <c r="Y42" s="2">
        <f t="shared" si="15"/>
        <v>177976.96000000002</v>
      </c>
      <c r="Z42" s="3">
        <v>4.3290000000000002E-2</v>
      </c>
      <c r="AA42" s="2">
        <f t="shared" si="16"/>
        <v>187008.54</v>
      </c>
      <c r="AB42" s="2">
        <v>4047.83</v>
      </c>
      <c r="AC42" s="2">
        <v>1595.18</v>
      </c>
      <c r="AD42" s="2">
        <f t="shared" si="17"/>
        <v>185413.36000000002</v>
      </c>
      <c r="AE42" s="2">
        <v>4013.3</v>
      </c>
      <c r="AF42" s="2">
        <v>1629.71</v>
      </c>
      <c r="AG42" s="2">
        <v>3978.03</v>
      </c>
      <c r="AH42" s="2">
        <v>1664.98</v>
      </c>
      <c r="AI42" s="2">
        <f t="shared" si="18"/>
        <v>182118.67</v>
      </c>
      <c r="AK42" s="2">
        <f t="shared" si="19"/>
        <v>-123.39999999999964</v>
      </c>
      <c r="AL42" s="2">
        <f t="shared" si="20"/>
        <v>-1349.18</v>
      </c>
      <c r="AM42" s="2">
        <f t="shared" si="21"/>
        <v>-92.25</v>
      </c>
      <c r="AN42" s="2">
        <f t="shared" si="22"/>
        <v>-1380.33</v>
      </c>
      <c r="AO42" s="2">
        <f t="shared" si="23"/>
        <v>-60.379999999999654</v>
      </c>
      <c r="AP42" s="2">
        <f t="shared" si="24"/>
        <v>-1412.1999999999998</v>
      </c>
      <c r="AR42" s="2">
        <f t="shared" si="25"/>
        <v>-152.62999999999965</v>
      </c>
      <c r="AS42" s="2">
        <f t="shared" si="26"/>
        <v>-2792.5299999999997</v>
      </c>
    </row>
    <row r="43" spans="1:166" hidden="1" x14ac:dyDescent="0.35"/>
    <row r="44" spans="1:166" hidden="1" x14ac:dyDescent="0.35">
      <c r="U44" s="37"/>
      <c r="V44" s="37"/>
      <c r="W44" s="37"/>
      <c r="AK44" s="2">
        <f t="shared" ref="AK44:AP44" si="27">SUM(AK25:AK43)</f>
        <v>-1428.0299999999984</v>
      </c>
      <c r="AL44" s="2">
        <f t="shared" si="27"/>
        <v>-9959.3799999999992</v>
      </c>
      <c r="AM44" s="2">
        <f t="shared" si="27"/>
        <v>-1186.7300000000002</v>
      </c>
      <c r="AN44" s="2">
        <f t="shared" si="27"/>
        <v>-10200.710000000001</v>
      </c>
      <c r="AO44" s="2">
        <f t="shared" si="27"/>
        <v>-939.54999999999927</v>
      </c>
      <c r="AP44" s="2">
        <f t="shared" si="27"/>
        <v>-10447.869999999999</v>
      </c>
      <c r="AR44" s="2">
        <f>SUM(AR25:AR43)</f>
        <v>-2126.2799999999993</v>
      </c>
      <c r="AS44" s="2">
        <f>SUM(AS25:AS43)</f>
        <v>-20648.580000000002</v>
      </c>
    </row>
    <row r="45" spans="1:166" hidden="1" x14ac:dyDescent="0.35">
      <c r="L45" s="2"/>
      <c r="O45" s="2">
        <f>L61-N61</f>
        <v>55905.93</v>
      </c>
    </row>
    <row r="46" spans="1:166" ht="17.25" x14ac:dyDescent="0.4">
      <c r="A46" s="2" t="s">
        <v>50</v>
      </c>
      <c r="D46" s="14" t="s">
        <v>50</v>
      </c>
      <c r="I46" s="4" t="s">
        <v>24</v>
      </c>
      <c r="J46" s="59">
        <v>41820</v>
      </c>
      <c r="K46" s="59"/>
      <c r="L46" s="1"/>
      <c r="M46" s="59">
        <v>42004</v>
      </c>
      <c r="N46" s="59"/>
      <c r="O46" s="4" t="s">
        <v>24</v>
      </c>
      <c r="P46" s="59">
        <v>42185</v>
      </c>
      <c r="Q46" s="59"/>
      <c r="R46" s="59">
        <v>42369</v>
      </c>
      <c r="S46" s="59"/>
      <c r="T46" s="2" t="s">
        <v>24</v>
      </c>
      <c r="U46" s="59">
        <v>42551</v>
      </c>
      <c r="V46" s="59"/>
      <c r="W46" s="59">
        <v>42735</v>
      </c>
      <c r="X46" s="59"/>
      <c r="Y46" s="2" t="s">
        <v>24</v>
      </c>
      <c r="Z46" s="59">
        <v>42916</v>
      </c>
      <c r="AA46" s="59"/>
      <c r="AB46" s="59">
        <v>43100</v>
      </c>
      <c r="AC46" s="59"/>
      <c r="AD46" s="2" t="s">
        <v>24</v>
      </c>
      <c r="AE46" s="59">
        <v>43281</v>
      </c>
      <c r="AF46" s="59"/>
      <c r="AG46" s="59">
        <v>43465</v>
      </c>
      <c r="AH46" s="59"/>
      <c r="AI46" s="2" t="s">
        <v>24</v>
      </c>
      <c r="AJ46" s="59">
        <v>43646</v>
      </c>
      <c r="AK46" s="59"/>
      <c r="AL46" s="59">
        <v>43830</v>
      </c>
      <c r="AM46" s="59"/>
      <c r="AN46" s="2" t="s">
        <v>24</v>
      </c>
      <c r="AO46" s="59">
        <v>44012</v>
      </c>
      <c r="AP46" s="59"/>
      <c r="AQ46" s="59">
        <v>44196</v>
      </c>
      <c r="AR46" s="59"/>
      <c r="AS46" s="2" t="s">
        <v>24</v>
      </c>
      <c r="AT46" s="59">
        <v>44377</v>
      </c>
      <c r="AU46" s="59"/>
      <c r="AV46" s="59">
        <v>44561</v>
      </c>
      <c r="AW46" s="59"/>
      <c r="AX46" s="2" t="s">
        <v>24</v>
      </c>
      <c r="AY46" s="59">
        <v>44742</v>
      </c>
      <c r="AZ46" s="59"/>
      <c r="BA46" s="59">
        <v>44926</v>
      </c>
      <c r="BB46" s="59"/>
      <c r="BC46" s="2" t="s">
        <v>24</v>
      </c>
      <c r="BD46" s="59">
        <v>45107</v>
      </c>
      <c r="BE46" s="59"/>
      <c r="BF46" s="59">
        <v>45291</v>
      </c>
      <c r="BG46" s="59"/>
      <c r="BH46" s="2" t="s">
        <v>24</v>
      </c>
      <c r="BI46" s="59">
        <v>45473</v>
      </c>
      <c r="BJ46" s="59"/>
      <c r="BK46" s="59">
        <v>45657</v>
      </c>
      <c r="BL46" s="59"/>
      <c r="BM46" s="2" t="s">
        <v>24</v>
      </c>
      <c r="BN46" s="59">
        <v>45838</v>
      </c>
      <c r="BO46" s="59"/>
      <c r="BP46" s="59">
        <v>46022</v>
      </c>
      <c r="BQ46" s="59"/>
      <c r="BR46" s="2" t="s">
        <v>24</v>
      </c>
      <c r="BS46" s="59">
        <v>46203</v>
      </c>
      <c r="BT46" s="59"/>
      <c r="BU46" s="59">
        <v>46387</v>
      </c>
      <c r="BV46" s="59"/>
      <c r="BW46" s="2" t="s">
        <v>24</v>
      </c>
      <c r="BX46" s="59">
        <v>46568</v>
      </c>
      <c r="BY46" s="59"/>
      <c r="BZ46" s="59">
        <v>46752</v>
      </c>
      <c r="CA46" s="59"/>
      <c r="CB46" s="2" t="s">
        <v>24</v>
      </c>
      <c r="CC46" s="59">
        <v>46934</v>
      </c>
      <c r="CD46" s="59"/>
      <c r="CE46" s="59">
        <v>47118</v>
      </c>
      <c r="CF46" s="59"/>
      <c r="CG46" s="2" t="s">
        <v>24</v>
      </c>
      <c r="CH46" s="59">
        <v>47299</v>
      </c>
      <c r="CI46" s="59"/>
      <c r="CJ46" s="59">
        <v>47483</v>
      </c>
      <c r="CK46" s="59"/>
      <c r="CL46" s="2" t="s">
        <v>24</v>
      </c>
      <c r="CM46" s="59">
        <v>47664</v>
      </c>
      <c r="CN46" s="59"/>
      <c r="CO46" s="59">
        <v>47848</v>
      </c>
      <c r="CP46" s="59"/>
      <c r="CQ46" s="2" t="s">
        <v>24</v>
      </c>
      <c r="CR46" s="59">
        <v>48029</v>
      </c>
      <c r="CS46" s="59"/>
      <c r="CT46" s="59">
        <v>48213</v>
      </c>
      <c r="CU46" s="59"/>
      <c r="CV46" s="2" t="s">
        <v>24</v>
      </c>
      <c r="CW46" s="59">
        <v>48395</v>
      </c>
      <c r="CX46" s="59"/>
      <c r="CY46" s="59">
        <v>48579</v>
      </c>
      <c r="CZ46" s="59"/>
      <c r="DA46" s="2" t="s">
        <v>24</v>
      </c>
      <c r="DB46" s="59">
        <v>48760</v>
      </c>
      <c r="DC46" s="59"/>
      <c r="DD46" s="59">
        <v>48944</v>
      </c>
      <c r="DE46" s="59"/>
      <c r="DF46" s="2" t="s">
        <v>24</v>
      </c>
      <c r="DG46" s="60" t="s">
        <v>47</v>
      </c>
      <c r="DH46" s="60"/>
      <c r="DI46" s="60" t="s">
        <v>46</v>
      </c>
      <c r="DJ46" s="60"/>
      <c r="DK46" s="2" t="s">
        <v>24</v>
      </c>
      <c r="DL46" s="60" t="s">
        <v>44</v>
      </c>
      <c r="DM46" s="60"/>
      <c r="DN46" s="60" t="s">
        <v>43</v>
      </c>
      <c r="DO46" s="60"/>
      <c r="DP46" s="2" t="s">
        <v>24</v>
      </c>
      <c r="DQ46" s="60" t="s">
        <v>42</v>
      </c>
      <c r="DR46" s="60"/>
      <c r="DS46" s="60" t="s">
        <v>41</v>
      </c>
      <c r="DT46" s="60"/>
      <c r="DU46" s="2" t="s">
        <v>24</v>
      </c>
      <c r="DV46" s="60" t="s">
        <v>40</v>
      </c>
      <c r="DW46" s="60"/>
      <c r="DX46" s="60" t="s">
        <v>39</v>
      </c>
      <c r="DY46" s="60"/>
      <c r="DZ46" s="2" t="s">
        <v>24</v>
      </c>
      <c r="EA46" s="60" t="s">
        <v>38</v>
      </c>
      <c r="EB46" s="60"/>
      <c r="EC46" s="60" t="s">
        <v>37</v>
      </c>
      <c r="ED46" s="60"/>
      <c r="EE46" s="2" t="s">
        <v>24</v>
      </c>
      <c r="EF46" s="60" t="s">
        <v>36</v>
      </c>
      <c r="EG46" s="60"/>
      <c r="EH46" s="60" t="s">
        <v>35</v>
      </c>
      <c r="EI46" s="60"/>
      <c r="EJ46" s="2" t="s">
        <v>24</v>
      </c>
      <c r="EK46" s="60" t="s">
        <v>34</v>
      </c>
      <c r="EL46" s="60"/>
      <c r="EM46" s="60" t="s">
        <v>33</v>
      </c>
      <c r="EN46" s="60"/>
      <c r="EO46" s="2" t="s">
        <v>24</v>
      </c>
      <c r="EP46" s="60" t="s">
        <v>32</v>
      </c>
      <c r="EQ46" s="60"/>
      <c r="ER46" s="60" t="s">
        <v>31</v>
      </c>
      <c r="ES46" s="60"/>
      <c r="ET46" s="2" t="s">
        <v>24</v>
      </c>
      <c r="EU46" s="60" t="s">
        <v>30</v>
      </c>
      <c r="EV46" s="60"/>
      <c r="EW46" s="60" t="s">
        <v>29</v>
      </c>
      <c r="EX46" s="60"/>
      <c r="EY46" s="2" t="s">
        <v>24</v>
      </c>
      <c r="EZ46" s="60" t="s">
        <v>28</v>
      </c>
      <c r="FA46" s="60"/>
      <c r="FB46" s="60" t="s">
        <v>27</v>
      </c>
      <c r="FC46" s="60"/>
      <c r="FD46" s="2" t="s">
        <v>24</v>
      </c>
      <c r="FE46" s="60" t="s">
        <v>26</v>
      </c>
      <c r="FF46" s="60"/>
      <c r="FG46" s="2"/>
      <c r="FH46" s="60" t="s">
        <v>25</v>
      </c>
      <c r="FI46" s="60"/>
      <c r="FJ46" s="2" t="s">
        <v>24</v>
      </c>
    </row>
    <row r="47" spans="1:166" x14ac:dyDescent="0.35">
      <c r="A47" s="2" t="s">
        <v>23</v>
      </c>
      <c r="B47" s="2" t="s">
        <v>22</v>
      </c>
      <c r="C47" s="2" t="s">
        <v>21</v>
      </c>
      <c r="D47" s="2" t="s">
        <v>20</v>
      </c>
      <c r="E47" s="2" t="s">
        <v>19</v>
      </c>
      <c r="F47" s="2" t="s">
        <v>18</v>
      </c>
      <c r="H47" s="3" t="s">
        <v>17</v>
      </c>
      <c r="I47" s="4">
        <v>41640</v>
      </c>
      <c r="J47" s="2" t="s">
        <v>16</v>
      </c>
      <c r="K47" s="2" t="s">
        <v>15</v>
      </c>
      <c r="L47" s="4">
        <v>41821</v>
      </c>
      <c r="M47" s="2" t="s">
        <v>16</v>
      </c>
      <c r="N47" s="2" t="s">
        <v>15</v>
      </c>
      <c r="O47" s="4">
        <f>I47+365</f>
        <v>42005</v>
      </c>
      <c r="P47" s="2" t="s">
        <v>16</v>
      </c>
      <c r="Q47" s="2" t="s">
        <v>15</v>
      </c>
      <c r="R47" s="2" t="s">
        <v>16</v>
      </c>
      <c r="S47" s="2" t="s">
        <v>15</v>
      </c>
      <c r="T47" s="4">
        <f>O47+365</f>
        <v>42370</v>
      </c>
      <c r="U47" s="2" t="s">
        <v>16</v>
      </c>
      <c r="V47" s="2" t="s">
        <v>15</v>
      </c>
      <c r="W47" s="2" t="s">
        <v>16</v>
      </c>
      <c r="X47" s="2" t="s">
        <v>15</v>
      </c>
      <c r="Y47" s="4">
        <f>T47+365</f>
        <v>42735</v>
      </c>
      <c r="Z47" s="2" t="s">
        <v>16</v>
      </c>
      <c r="AA47" s="2" t="s">
        <v>15</v>
      </c>
      <c r="AB47" s="2" t="s">
        <v>16</v>
      </c>
      <c r="AC47" s="2" t="s">
        <v>15</v>
      </c>
      <c r="AD47" s="4">
        <f>Y47+366</f>
        <v>43101</v>
      </c>
      <c r="AE47" s="2" t="s">
        <v>16</v>
      </c>
      <c r="AF47" s="2" t="s">
        <v>15</v>
      </c>
      <c r="AG47" s="2" t="s">
        <v>16</v>
      </c>
      <c r="AH47" s="2" t="s">
        <v>15</v>
      </c>
      <c r="AI47" s="4">
        <f>AD47+365</f>
        <v>43466</v>
      </c>
      <c r="AJ47" s="2" t="s">
        <v>16</v>
      </c>
      <c r="AK47" s="2" t="s">
        <v>15</v>
      </c>
      <c r="AL47" s="2" t="s">
        <v>16</v>
      </c>
      <c r="AM47" s="2" t="s">
        <v>15</v>
      </c>
      <c r="AN47" s="4">
        <f>AI47+365</f>
        <v>43831</v>
      </c>
      <c r="AO47" s="2" t="s">
        <v>16</v>
      </c>
      <c r="AP47" s="2" t="s">
        <v>15</v>
      </c>
      <c r="AQ47" s="2" t="s">
        <v>16</v>
      </c>
      <c r="AR47" s="2" t="s">
        <v>15</v>
      </c>
      <c r="AS47" s="4">
        <f>AN47+365</f>
        <v>44196</v>
      </c>
      <c r="AT47" s="2" t="s">
        <v>16</v>
      </c>
      <c r="AU47" s="2" t="s">
        <v>15</v>
      </c>
      <c r="AV47" s="2" t="s">
        <v>16</v>
      </c>
      <c r="AW47" s="2" t="s">
        <v>15</v>
      </c>
      <c r="AX47" s="4">
        <f>AS47+366</f>
        <v>44562</v>
      </c>
      <c r="AY47" s="2" t="s">
        <v>16</v>
      </c>
      <c r="AZ47" s="2" t="s">
        <v>15</v>
      </c>
      <c r="BA47" s="2" t="s">
        <v>16</v>
      </c>
      <c r="BB47" s="2" t="s">
        <v>15</v>
      </c>
      <c r="BC47" s="4">
        <f>AX47+365</f>
        <v>44927</v>
      </c>
      <c r="BD47" s="2" t="s">
        <v>16</v>
      </c>
      <c r="BE47" s="2" t="s">
        <v>15</v>
      </c>
      <c r="BF47" s="2" t="s">
        <v>16</v>
      </c>
      <c r="BG47" s="2" t="s">
        <v>15</v>
      </c>
      <c r="BH47" s="4">
        <f>BC47+365</f>
        <v>45292</v>
      </c>
      <c r="BI47" s="2" t="s">
        <v>16</v>
      </c>
      <c r="BJ47" s="2" t="s">
        <v>15</v>
      </c>
      <c r="BK47" s="2" t="s">
        <v>16</v>
      </c>
      <c r="BL47" s="2" t="s">
        <v>15</v>
      </c>
      <c r="BM47" s="4">
        <f>BH47+365</f>
        <v>45657</v>
      </c>
      <c r="BN47" s="2" t="s">
        <v>16</v>
      </c>
      <c r="BO47" s="2" t="s">
        <v>15</v>
      </c>
      <c r="BP47" s="2" t="s">
        <v>16</v>
      </c>
      <c r="BQ47" s="2" t="s">
        <v>15</v>
      </c>
      <c r="BR47" s="4">
        <f>BM47+366</f>
        <v>46023</v>
      </c>
      <c r="BS47" s="2" t="s">
        <v>16</v>
      </c>
      <c r="BT47" s="2" t="s">
        <v>15</v>
      </c>
      <c r="BU47" s="2" t="s">
        <v>16</v>
      </c>
      <c r="BV47" s="2" t="s">
        <v>15</v>
      </c>
      <c r="BW47" s="4">
        <f>BR47+365</f>
        <v>46388</v>
      </c>
      <c r="BX47" s="2" t="s">
        <v>16</v>
      </c>
      <c r="BY47" s="2" t="s">
        <v>15</v>
      </c>
      <c r="BZ47" s="2" t="s">
        <v>16</v>
      </c>
      <c r="CA47" s="2" t="s">
        <v>15</v>
      </c>
      <c r="CB47" s="4">
        <f>BW47+365</f>
        <v>46753</v>
      </c>
      <c r="CC47" s="2" t="s">
        <v>16</v>
      </c>
      <c r="CD47" s="2" t="s">
        <v>15</v>
      </c>
      <c r="CE47" s="2" t="s">
        <v>16</v>
      </c>
      <c r="CF47" s="2" t="s">
        <v>15</v>
      </c>
      <c r="CG47" s="4">
        <f>CB47+365</f>
        <v>47118</v>
      </c>
      <c r="CH47" s="2" t="s">
        <v>16</v>
      </c>
      <c r="CI47" s="2" t="s">
        <v>15</v>
      </c>
      <c r="CJ47" s="2" t="s">
        <v>16</v>
      </c>
      <c r="CK47" s="2" t="s">
        <v>15</v>
      </c>
      <c r="CL47" s="4">
        <f>CG47+366</f>
        <v>47484</v>
      </c>
      <c r="CM47" s="2" t="s">
        <v>16</v>
      </c>
      <c r="CN47" s="2" t="s">
        <v>15</v>
      </c>
      <c r="CO47" s="2" t="s">
        <v>16</v>
      </c>
      <c r="CP47" s="2" t="s">
        <v>15</v>
      </c>
      <c r="CQ47" s="4">
        <f>CL47+365</f>
        <v>47849</v>
      </c>
      <c r="CR47" s="2" t="s">
        <v>16</v>
      </c>
      <c r="CS47" s="2" t="s">
        <v>15</v>
      </c>
      <c r="CT47" s="2" t="s">
        <v>16</v>
      </c>
      <c r="CU47" s="2" t="s">
        <v>15</v>
      </c>
      <c r="CV47" s="4">
        <f>CQ47+365</f>
        <v>48214</v>
      </c>
      <c r="CW47" s="2" t="s">
        <v>16</v>
      </c>
      <c r="CX47" s="2" t="s">
        <v>15</v>
      </c>
      <c r="CY47" s="2" t="s">
        <v>16</v>
      </c>
      <c r="CZ47" s="2" t="s">
        <v>15</v>
      </c>
      <c r="DA47" s="4">
        <f>CV47+365</f>
        <v>48579</v>
      </c>
      <c r="DB47" s="2" t="s">
        <v>16</v>
      </c>
      <c r="DC47" s="2" t="s">
        <v>15</v>
      </c>
      <c r="DD47" s="2" t="s">
        <v>16</v>
      </c>
      <c r="DE47" s="2" t="s">
        <v>15</v>
      </c>
      <c r="DF47" s="4">
        <f>DA47+366</f>
        <v>48945</v>
      </c>
      <c r="DG47" s="2" t="s">
        <v>16</v>
      </c>
      <c r="DH47" s="2" t="s">
        <v>15</v>
      </c>
      <c r="DI47" s="2" t="s">
        <v>16</v>
      </c>
      <c r="DJ47" s="2" t="s">
        <v>15</v>
      </c>
      <c r="DK47" s="4">
        <f>DF47+365</f>
        <v>49310</v>
      </c>
      <c r="DL47" s="2" t="s">
        <v>16</v>
      </c>
      <c r="DM47" s="2" t="s">
        <v>15</v>
      </c>
      <c r="DN47" s="2" t="s">
        <v>16</v>
      </c>
      <c r="DO47" s="2" t="s">
        <v>15</v>
      </c>
      <c r="DP47" s="4">
        <f>DK47+365</f>
        <v>49675</v>
      </c>
      <c r="DQ47" s="2" t="s">
        <v>16</v>
      </c>
      <c r="DR47" s="2" t="s">
        <v>15</v>
      </c>
      <c r="DS47" s="2" t="s">
        <v>16</v>
      </c>
      <c r="DT47" s="2" t="s">
        <v>15</v>
      </c>
      <c r="DU47" s="4">
        <f>DP47+365</f>
        <v>50040</v>
      </c>
      <c r="DV47" s="2" t="s">
        <v>16</v>
      </c>
      <c r="DW47" s="2" t="s">
        <v>15</v>
      </c>
      <c r="DX47" s="2" t="s">
        <v>16</v>
      </c>
      <c r="DY47" s="2" t="s">
        <v>15</v>
      </c>
      <c r="DZ47" s="4">
        <f>DU47+365</f>
        <v>50405</v>
      </c>
      <c r="EA47" s="2" t="s">
        <v>16</v>
      </c>
      <c r="EB47" s="2" t="s">
        <v>15</v>
      </c>
      <c r="EC47" s="2" t="s">
        <v>16</v>
      </c>
      <c r="ED47" s="2" t="s">
        <v>15</v>
      </c>
      <c r="EE47" s="4">
        <f>DZ47+366</f>
        <v>50771</v>
      </c>
      <c r="EF47" s="2" t="s">
        <v>16</v>
      </c>
      <c r="EG47" s="2" t="s">
        <v>15</v>
      </c>
      <c r="EH47" s="2" t="s">
        <v>16</v>
      </c>
      <c r="EI47" s="2" t="s">
        <v>15</v>
      </c>
      <c r="EJ47" s="4">
        <f>EE47+365</f>
        <v>51136</v>
      </c>
      <c r="EK47" s="2" t="s">
        <v>16</v>
      </c>
      <c r="EL47" s="2" t="s">
        <v>15</v>
      </c>
      <c r="EM47" s="2" t="s">
        <v>16</v>
      </c>
      <c r="EN47" s="2" t="s">
        <v>15</v>
      </c>
      <c r="EO47" s="4">
        <f>EJ47+365</f>
        <v>51501</v>
      </c>
      <c r="EP47" s="2" t="s">
        <v>16</v>
      </c>
      <c r="EQ47" s="2" t="s">
        <v>15</v>
      </c>
      <c r="ER47" s="2" t="s">
        <v>16</v>
      </c>
      <c r="ES47" s="2" t="s">
        <v>15</v>
      </c>
      <c r="ET47" s="4">
        <f>EO47+365</f>
        <v>51866</v>
      </c>
      <c r="EU47" s="2" t="s">
        <v>16</v>
      </c>
      <c r="EV47" s="2" t="s">
        <v>15</v>
      </c>
      <c r="EW47" s="2" t="s">
        <v>16</v>
      </c>
      <c r="EX47" s="2" t="s">
        <v>15</v>
      </c>
      <c r="EY47" s="4">
        <f>ET47+366</f>
        <v>52232</v>
      </c>
      <c r="EZ47" s="2" t="s">
        <v>16</v>
      </c>
      <c r="FA47" s="2" t="s">
        <v>15</v>
      </c>
      <c r="FB47" s="2" t="s">
        <v>16</v>
      </c>
      <c r="FC47" s="2" t="s">
        <v>15</v>
      </c>
      <c r="FD47" s="4">
        <f>EY47+365</f>
        <v>52597</v>
      </c>
      <c r="FE47" s="2" t="s">
        <v>16</v>
      </c>
      <c r="FF47" s="2" t="s">
        <v>15</v>
      </c>
      <c r="FG47" s="2"/>
      <c r="FH47" s="2" t="s">
        <v>16</v>
      </c>
      <c r="FI47" s="2" t="s">
        <v>15</v>
      </c>
      <c r="FJ47" s="4">
        <f>FD47+365</f>
        <v>52962</v>
      </c>
    </row>
    <row r="48" spans="1:166" ht="17.25" x14ac:dyDescent="0.4">
      <c r="A48" s="13">
        <v>7283500</v>
      </c>
      <c r="B48" s="13">
        <v>1980</v>
      </c>
      <c r="C48" s="12">
        <v>29221</v>
      </c>
      <c r="D48" s="12">
        <v>41974</v>
      </c>
      <c r="E48" s="11">
        <v>8525.69</v>
      </c>
      <c r="F48" s="11">
        <v>8525.69</v>
      </c>
      <c r="G48" s="10" t="s">
        <v>14</v>
      </c>
      <c r="H48" s="3">
        <v>0.09</v>
      </c>
      <c r="I48" s="2">
        <v>753.03</v>
      </c>
      <c r="J48" s="2">
        <v>33.89</v>
      </c>
      <c r="K48" s="2">
        <v>368.23</v>
      </c>
      <c r="L48" s="22">
        <v>384.8</v>
      </c>
      <c r="M48" s="2">
        <v>17.32</v>
      </c>
      <c r="N48" s="2">
        <v>384.8</v>
      </c>
      <c r="O48" s="2">
        <f t="shared" ref="O48:O75" si="28">L48-N48</f>
        <v>0</v>
      </c>
      <c r="T48" s="19"/>
      <c r="Y48" s="19"/>
      <c r="Z48" s="2"/>
      <c r="AC48" s="40"/>
      <c r="AD48" s="19"/>
      <c r="AI48" s="19"/>
      <c r="AJ48" s="2"/>
      <c r="AN48" s="19"/>
      <c r="AQ48" s="2"/>
      <c r="AR48" s="2"/>
      <c r="AS48" s="19"/>
      <c r="AT48" s="2"/>
      <c r="AU48" s="2"/>
      <c r="AV48" s="2"/>
      <c r="AW48" s="2"/>
      <c r="AX48" s="19"/>
      <c r="AY48" s="2"/>
      <c r="AZ48" s="2"/>
      <c r="BA48" s="2"/>
      <c r="BB48" s="2"/>
      <c r="BC48" s="19"/>
      <c r="BD48" s="2"/>
      <c r="BE48" s="2"/>
      <c r="BF48" s="2"/>
      <c r="BG48" s="2"/>
      <c r="BH48" s="19"/>
      <c r="BI48" s="2"/>
      <c r="BJ48" s="2"/>
      <c r="BK48" s="2"/>
      <c r="BL48" s="2"/>
      <c r="BM48" s="19"/>
      <c r="BN48" s="2"/>
      <c r="BO48" s="2"/>
      <c r="BP48" s="2"/>
      <c r="BQ48" s="2"/>
      <c r="BR48" s="19"/>
      <c r="BS48" s="2"/>
      <c r="BT48" s="2"/>
      <c r="BU48" s="2"/>
      <c r="BV48" s="2"/>
      <c r="BW48" s="19"/>
      <c r="BX48" s="2"/>
      <c r="BY48" s="2"/>
      <c r="BZ48" s="2"/>
      <c r="CA48" s="2"/>
      <c r="CB48" s="19"/>
      <c r="CC48" s="2"/>
      <c r="CD48" s="2"/>
      <c r="CE48" s="2"/>
      <c r="CF48" s="2"/>
      <c r="CG48" s="19"/>
      <c r="CH48" s="2"/>
      <c r="CI48" s="2"/>
      <c r="CJ48" s="2"/>
      <c r="CK48" s="2"/>
      <c r="CL48" s="19"/>
      <c r="CM48" s="2"/>
      <c r="CN48" s="2"/>
      <c r="CO48" s="2"/>
      <c r="CP48" s="2"/>
      <c r="CQ48" s="19"/>
      <c r="CR48" s="2"/>
      <c r="CS48" s="2"/>
      <c r="CT48" s="2"/>
      <c r="CU48" s="2"/>
      <c r="CV48" s="19"/>
      <c r="CW48" s="2"/>
      <c r="CX48" s="2"/>
      <c r="CY48" s="2"/>
      <c r="CZ48" s="2"/>
      <c r="DA48" s="19"/>
      <c r="DB48" s="2"/>
      <c r="DC48" s="2"/>
      <c r="DD48" s="2"/>
      <c r="DE48" s="2"/>
      <c r="DF48" s="19"/>
      <c r="DG48" s="19"/>
      <c r="DH48" s="19"/>
      <c r="DI48" s="19"/>
      <c r="DJ48" s="19"/>
      <c r="DK48" s="19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</row>
    <row r="49" spans="1:166" ht="17.25" x14ac:dyDescent="0.4">
      <c r="A49" s="13">
        <v>8406300</v>
      </c>
      <c r="B49" s="13">
        <v>1980</v>
      </c>
      <c r="C49" s="12">
        <v>29221</v>
      </c>
      <c r="D49" s="12">
        <v>41974</v>
      </c>
      <c r="E49" s="11">
        <v>25822.84</v>
      </c>
      <c r="F49" s="11">
        <v>25822.84</v>
      </c>
      <c r="G49" s="10" t="s">
        <v>14</v>
      </c>
      <c r="H49" s="3">
        <v>0.09</v>
      </c>
      <c r="I49" s="2">
        <v>2280.79</v>
      </c>
      <c r="J49" s="2">
        <v>102.64</v>
      </c>
      <c r="K49" s="2">
        <v>1115.3</v>
      </c>
      <c r="L49" s="22">
        <v>1165.49</v>
      </c>
      <c r="M49" s="2">
        <v>52.45</v>
      </c>
      <c r="N49" s="2">
        <v>1165.49</v>
      </c>
      <c r="O49" s="2">
        <f t="shared" si="28"/>
        <v>0</v>
      </c>
      <c r="T49" s="19"/>
      <c r="Y49" s="19"/>
      <c r="Z49" s="2"/>
      <c r="AA49" s="40"/>
      <c r="AC49" s="40"/>
      <c r="AD49" s="19"/>
      <c r="AI49" s="19"/>
      <c r="AJ49" s="2"/>
      <c r="AN49" s="19"/>
      <c r="AQ49" s="2"/>
      <c r="AR49" s="2"/>
      <c r="AS49" s="19"/>
      <c r="AT49" s="2"/>
      <c r="AU49" s="2"/>
      <c r="AV49" s="2"/>
      <c r="AW49" s="2"/>
      <c r="AX49" s="19"/>
      <c r="AY49" s="2"/>
      <c r="AZ49" s="2"/>
      <c r="BA49" s="2"/>
      <c r="BB49" s="2"/>
      <c r="BC49" s="19"/>
      <c r="BD49" s="2"/>
      <c r="BE49" s="2"/>
      <c r="BF49" s="2"/>
      <c r="BG49" s="2"/>
      <c r="BH49" s="19"/>
      <c r="BI49" s="2"/>
      <c r="BJ49" s="2"/>
      <c r="BK49" s="2"/>
      <c r="BL49" s="2"/>
      <c r="BM49" s="19"/>
      <c r="BN49" s="2"/>
      <c r="BO49" s="2"/>
      <c r="BP49" s="2"/>
      <c r="BQ49" s="2"/>
      <c r="BR49" s="19"/>
      <c r="BS49" s="2"/>
      <c r="BT49" s="2"/>
      <c r="BU49" s="2"/>
      <c r="BV49" s="2"/>
      <c r="BW49" s="19"/>
      <c r="BX49" s="2"/>
      <c r="BY49" s="2"/>
      <c r="BZ49" s="2"/>
      <c r="CA49" s="2"/>
      <c r="CB49" s="19"/>
      <c r="CC49" s="2"/>
      <c r="CD49" s="2"/>
      <c r="CE49" s="2"/>
      <c r="CF49" s="2"/>
      <c r="CG49" s="19"/>
      <c r="CH49" s="2"/>
      <c r="CI49" s="2"/>
      <c r="CJ49" s="2"/>
      <c r="CK49" s="2"/>
      <c r="CL49" s="19"/>
      <c r="CM49" s="2"/>
      <c r="CN49" s="2"/>
      <c r="CO49" s="2"/>
      <c r="CP49" s="2"/>
      <c r="CQ49" s="19"/>
      <c r="CR49" s="2"/>
      <c r="CS49" s="2"/>
      <c r="CT49" s="2"/>
      <c r="CU49" s="2"/>
      <c r="CV49" s="19"/>
      <c r="CW49" s="2"/>
      <c r="CX49" s="2"/>
      <c r="CY49" s="2"/>
      <c r="CZ49" s="2"/>
      <c r="DA49" s="19"/>
      <c r="DB49" s="2"/>
      <c r="DC49" s="2"/>
      <c r="DD49" s="2"/>
      <c r="DE49" s="2"/>
      <c r="DF49" s="19"/>
      <c r="DG49" s="19"/>
      <c r="DH49" s="19"/>
      <c r="DI49" s="19"/>
      <c r="DJ49" s="19"/>
      <c r="DK49" s="19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</row>
    <row r="50" spans="1:166" ht="17.25" x14ac:dyDescent="0.4">
      <c r="A50" s="13">
        <v>7283500</v>
      </c>
      <c r="B50" s="13">
        <v>1980</v>
      </c>
      <c r="C50" s="12">
        <v>29587</v>
      </c>
      <c r="D50" s="12">
        <v>42339</v>
      </c>
      <c r="E50" s="11">
        <v>8126.35</v>
      </c>
      <c r="F50" s="11">
        <v>8126.35</v>
      </c>
      <c r="G50" s="10" t="s">
        <v>13</v>
      </c>
      <c r="H50" s="3">
        <v>0.09</v>
      </c>
      <c r="I50" s="2">
        <v>1375.03</v>
      </c>
      <c r="J50" s="2">
        <v>61.88</v>
      </c>
      <c r="K50" s="2">
        <v>321.39999999999998</v>
      </c>
      <c r="L50" s="22">
        <v>1053.6300000000001</v>
      </c>
      <c r="M50" s="2">
        <v>47.41</v>
      </c>
      <c r="N50" s="2">
        <v>335.87</v>
      </c>
      <c r="O50" s="2">
        <f t="shared" si="28"/>
        <v>717.7600000000001</v>
      </c>
      <c r="P50" s="2">
        <v>32.299999999999997</v>
      </c>
      <c r="Q50" s="2">
        <v>350.98</v>
      </c>
      <c r="R50" s="2">
        <v>16.5</v>
      </c>
      <c r="S50" s="2">
        <v>366.78</v>
      </c>
      <c r="T50" s="2">
        <f t="shared" ref="T50:T75" si="29">O50-Q50-S50</f>
        <v>0</v>
      </c>
      <c r="Y50" s="19"/>
      <c r="Z50" s="2"/>
      <c r="AA50" s="40"/>
      <c r="AC50" s="40"/>
      <c r="AD50" s="19"/>
      <c r="AI50" s="19"/>
      <c r="AJ50" s="2"/>
      <c r="AN50" s="19"/>
      <c r="AQ50" s="2"/>
      <c r="AR50" s="2"/>
      <c r="AS50" s="19"/>
      <c r="AT50" s="2"/>
      <c r="AU50" s="2"/>
      <c r="AV50" s="2"/>
      <c r="AW50" s="2"/>
      <c r="AX50" s="19"/>
      <c r="AY50" s="2"/>
      <c r="AZ50" s="2"/>
      <c r="BA50" s="2"/>
      <c r="BB50" s="2"/>
      <c r="BC50" s="19"/>
      <c r="BD50" s="2"/>
      <c r="BE50" s="2"/>
      <c r="BF50" s="2"/>
      <c r="BG50" s="2"/>
      <c r="BH50" s="19"/>
      <c r="BI50" s="2"/>
      <c r="BJ50" s="2"/>
      <c r="BK50" s="2"/>
      <c r="BL50" s="2"/>
      <c r="BM50" s="19"/>
      <c r="BN50" s="2"/>
      <c r="BO50" s="2"/>
      <c r="BP50" s="2"/>
      <c r="BQ50" s="2"/>
      <c r="BR50" s="19"/>
      <c r="BS50" s="2"/>
      <c r="BT50" s="2"/>
      <c r="BU50" s="2"/>
      <c r="BV50" s="2"/>
      <c r="BW50" s="19"/>
      <c r="BX50" s="2"/>
      <c r="BY50" s="2"/>
      <c r="BZ50" s="2"/>
      <c r="CA50" s="2"/>
      <c r="CB50" s="19"/>
      <c r="CC50" s="2"/>
      <c r="CD50" s="2"/>
      <c r="CE50" s="2"/>
      <c r="CF50" s="2"/>
      <c r="CG50" s="19"/>
      <c r="CH50" s="2"/>
      <c r="CI50" s="2"/>
      <c r="CJ50" s="2"/>
      <c r="CK50" s="2"/>
      <c r="CL50" s="19"/>
      <c r="CM50" s="2"/>
      <c r="CN50" s="2"/>
      <c r="CO50" s="2"/>
      <c r="CP50" s="2"/>
      <c r="CQ50" s="19"/>
      <c r="CR50" s="2"/>
      <c r="CS50" s="2"/>
      <c r="CT50" s="2"/>
      <c r="CU50" s="2"/>
      <c r="CV50" s="19"/>
      <c r="CW50" s="2"/>
      <c r="CX50" s="2"/>
      <c r="CY50" s="2"/>
      <c r="CZ50" s="2"/>
      <c r="DA50" s="19"/>
      <c r="DB50" s="2"/>
      <c r="DC50" s="2"/>
      <c r="DD50" s="2"/>
      <c r="DE50" s="2"/>
      <c r="DF50" s="19"/>
      <c r="DG50" s="19"/>
      <c r="DH50" s="19"/>
      <c r="DI50" s="19"/>
      <c r="DJ50" s="19"/>
      <c r="DK50" s="19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</row>
    <row r="51" spans="1:166" ht="17.25" x14ac:dyDescent="0.4">
      <c r="A51" s="13">
        <v>8406300</v>
      </c>
      <c r="B51" s="13">
        <v>1980</v>
      </c>
      <c r="C51" s="12">
        <v>29587</v>
      </c>
      <c r="D51" s="12">
        <v>42339</v>
      </c>
      <c r="E51" s="11">
        <v>2023.93</v>
      </c>
      <c r="F51" s="11">
        <v>2023.93</v>
      </c>
      <c r="G51" s="10" t="s">
        <v>13</v>
      </c>
      <c r="H51" s="3">
        <v>0.09</v>
      </c>
      <c r="I51" s="2">
        <v>342.46</v>
      </c>
      <c r="J51" s="2">
        <v>15.41</v>
      </c>
      <c r="K51" s="2">
        <v>80.05</v>
      </c>
      <c r="L51" s="22">
        <v>262.41000000000003</v>
      </c>
      <c r="M51" s="2">
        <v>11.81</v>
      </c>
      <c r="N51" s="2">
        <v>83.65</v>
      </c>
      <c r="O51" s="2">
        <f t="shared" si="28"/>
        <v>178.76000000000002</v>
      </c>
      <c r="P51" s="2">
        <v>8.0399999999999991</v>
      </c>
      <c r="Q51" s="2">
        <v>87.41</v>
      </c>
      <c r="R51" s="2">
        <v>4.1100000000000003</v>
      </c>
      <c r="S51" s="2">
        <v>91.35</v>
      </c>
      <c r="T51" s="2">
        <f t="shared" si="29"/>
        <v>0</v>
      </c>
      <c r="Y51" s="19"/>
      <c r="Z51" s="2"/>
      <c r="AA51" s="40"/>
      <c r="AC51" s="40"/>
      <c r="AD51" s="19"/>
      <c r="AI51" s="19"/>
      <c r="AJ51" s="2"/>
      <c r="AN51" s="19"/>
      <c r="AQ51" s="2"/>
      <c r="AR51" s="2"/>
      <c r="AS51" s="19"/>
      <c r="AT51" s="2"/>
      <c r="AU51" s="2"/>
      <c r="AV51" s="2"/>
      <c r="AW51" s="2"/>
      <c r="AX51" s="19"/>
      <c r="AY51" s="2"/>
      <c r="AZ51" s="2"/>
      <c r="BA51" s="2"/>
      <c r="BB51" s="2"/>
      <c r="BC51" s="19"/>
      <c r="BD51" s="2"/>
      <c r="BE51" s="2"/>
      <c r="BF51" s="2"/>
      <c r="BG51" s="2"/>
      <c r="BH51" s="19"/>
      <c r="BI51" s="2"/>
      <c r="BJ51" s="2"/>
      <c r="BK51" s="2"/>
      <c r="BL51" s="2"/>
      <c r="BM51" s="19"/>
      <c r="BN51" s="2"/>
      <c r="BO51" s="2"/>
      <c r="BP51" s="2"/>
      <c r="BQ51" s="2"/>
      <c r="BR51" s="19"/>
      <c r="BS51" s="2"/>
      <c r="BT51" s="2"/>
      <c r="BU51" s="2"/>
      <c r="BV51" s="2"/>
      <c r="BW51" s="19"/>
      <c r="BX51" s="2"/>
      <c r="BY51" s="2"/>
      <c r="BZ51" s="2"/>
      <c r="CA51" s="2"/>
      <c r="CB51" s="19"/>
      <c r="CC51" s="2"/>
      <c r="CD51" s="2"/>
      <c r="CE51" s="2"/>
      <c r="CF51" s="2"/>
      <c r="CG51" s="19"/>
      <c r="CH51" s="2"/>
      <c r="CI51" s="2"/>
      <c r="CJ51" s="2"/>
      <c r="CK51" s="2"/>
      <c r="CL51" s="19"/>
      <c r="CM51" s="2"/>
      <c r="CN51" s="2"/>
      <c r="CO51" s="2"/>
      <c r="CP51" s="2"/>
      <c r="CQ51" s="19"/>
      <c r="CR51" s="2"/>
      <c r="CS51" s="2"/>
      <c r="CT51" s="2"/>
      <c r="CU51" s="2"/>
      <c r="CV51" s="19"/>
      <c r="CW51" s="2"/>
      <c r="CX51" s="2"/>
      <c r="CY51" s="2"/>
      <c r="CZ51" s="2"/>
      <c r="DA51" s="19"/>
      <c r="DB51" s="2"/>
      <c r="DC51" s="2"/>
      <c r="DD51" s="2"/>
      <c r="DE51" s="2"/>
      <c r="DF51" s="19"/>
      <c r="DG51" s="19"/>
      <c r="DH51" s="19"/>
      <c r="DI51" s="19"/>
      <c r="DJ51" s="19"/>
      <c r="DK51" s="19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</row>
    <row r="52" spans="1:166" ht="17.25" x14ac:dyDescent="0.4">
      <c r="A52" s="13">
        <v>754000</v>
      </c>
      <c r="B52" s="13">
        <v>1981</v>
      </c>
      <c r="C52" s="12">
        <v>29952</v>
      </c>
      <c r="D52" s="12">
        <v>42705</v>
      </c>
      <c r="E52" s="11">
        <v>325.10000000000002</v>
      </c>
      <c r="F52" s="11">
        <v>325.10000000000002</v>
      </c>
      <c r="G52" s="10" t="s">
        <v>12</v>
      </c>
      <c r="H52" s="3">
        <v>0.09</v>
      </c>
      <c r="I52" s="2">
        <v>79.09</v>
      </c>
      <c r="J52" s="2">
        <v>3.56</v>
      </c>
      <c r="K52" s="2">
        <v>11.77</v>
      </c>
      <c r="L52" s="22">
        <v>67.31</v>
      </c>
      <c r="M52" s="2">
        <v>3.03</v>
      </c>
      <c r="N52" s="2">
        <v>12.3</v>
      </c>
      <c r="O52" s="2">
        <f t="shared" si="28"/>
        <v>55.010000000000005</v>
      </c>
      <c r="P52" s="2">
        <v>2.48</v>
      </c>
      <c r="Q52" s="2">
        <v>12.86</v>
      </c>
      <c r="R52" s="2">
        <v>1.9</v>
      </c>
      <c r="S52" s="2">
        <v>13.44</v>
      </c>
      <c r="T52" s="2">
        <f t="shared" si="29"/>
        <v>28.710000000000008</v>
      </c>
      <c r="U52" s="2">
        <v>1.29</v>
      </c>
      <c r="V52" s="2">
        <v>14.04</v>
      </c>
      <c r="W52" s="2">
        <v>0.66</v>
      </c>
      <c r="X52" s="2">
        <v>14.67</v>
      </c>
      <c r="Y52" s="2">
        <f t="shared" ref="Y52:Y75" si="30">T52-V52-X52</f>
        <v>0</v>
      </c>
      <c r="Z52" s="2"/>
      <c r="AA52" s="40"/>
      <c r="AC52" s="40"/>
      <c r="AD52" s="19"/>
      <c r="AI52" s="19"/>
      <c r="AJ52" s="2"/>
      <c r="AN52" s="19"/>
      <c r="AQ52" s="2"/>
      <c r="AR52" s="2"/>
      <c r="AS52" s="19"/>
      <c r="AT52" s="2"/>
      <c r="AU52" s="2"/>
      <c r="AV52" s="2"/>
      <c r="AW52" s="2"/>
      <c r="AX52" s="19"/>
      <c r="AY52" s="2"/>
      <c r="AZ52" s="2"/>
      <c r="BA52" s="2"/>
      <c r="BB52" s="2"/>
      <c r="BC52" s="19"/>
      <c r="BD52" s="2"/>
      <c r="BE52" s="2"/>
      <c r="BF52" s="2"/>
      <c r="BG52" s="2"/>
      <c r="BH52" s="19"/>
      <c r="BI52" s="2"/>
      <c r="BJ52" s="2"/>
      <c r="BK52" s="2"/>
      <c r="BL52" s="2"/>
      <c r="BM52" s="19"/>
      <c r="BN52" s="2"/>
      <c r="BO52" s="2"/>
      <c r="BP52" s="2"/>
      <c r="BQ52" s="2"/>
      <c r="BR52" s="19"/>
      <c r="BS52" s="2"/>
      <c r="BT52" s="2"/>
      <c r="BU52" s="2"/>
      <c r="BV52" s="2"/>
      <c r="BW52" s="19"/>
      <c r="BX52" s="2"/>
      <c r="BY52" s="2"/>
      <c r="BZ52" s="2"/>
      <c r="CA52" s="2"/>
      <c r="CB52" s="19"/>
      <c r="CC52" s="2"/>
      <c r="CD52" s="2"/>
      <c r="CE52" s="2"/>
      <c r="CF52" s="2"/>
      <c r="CG52" s="19"/>
      <c r="CH52" s="2"/>
      <c r="CI52" s="2"/>
      <c r="CJ52" s="2"/>
      <c r="CK52" s="2"/>
      <c r="CL52" s="19"/>
      <c r="CM52" s="2"/>
      <c r="CN52" s="2"/>
      <c r="CO52" s="2"/>
      <c r="CP52" s="2"/>
      <c r="CQ52" s="19"/>
      <c r="CR52" s="2"/>
      <c r="CS52" s="2"/>
      <c r="CT52" s="2"/>
      <c r="CU52" s="2"/>
      <c r="CV52" s="19"/>
      <c r="CW52" s="2"/>
      <c r="CX52" s="2"/>
      <c r="CY52" s="2"/>
      <c r="CZ52" s="2"/>
      <c r="DA52" s="19"/>
      <c r="DB52" s="2"/>
      <c r="DC52" s="2"/>
      <c r="DD52" s="2"/>
      <c r="DE52" s="2"/>
      <c r="DF52" s="19"/>
      <c r="DG52" s="19"/>
      <c r="DH52" s="19"/>
      <c r="DI52" s="19"/>
      <c r="DJ52" s="19"/>
      <c r="DK52" s="19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</row>
    <row r="53" spans="1:166" ht="17.25" x14ac:dyDescent="0.4">
      <c r="A53" s="13">
        <v>1006900</v>
      </c>
      <c r="B53" s="13">
        <v>1981</v>
      </c>
      <c r="C53" s="12">
        <v>29952</v>
      </c>
      <c r="D53" s="12">
        <v>42705</v>
      </c>
      <c r="E53" s="11">
        <v>12179.58</v>
      </c>
      <c r="F53" s="11">
        <v>12179.58</v>
      </c>
      <c r="G53" s="10" t="s">
        <v>12</v>
      </c>
      <c r="H53" s="3">
        <v>0.09</v>
      </c>
      <c r="I53" s="2">
        <v>2962.95</v>
      </c>
      <c r="J53" s="2">
        <v>133.33000000000001</v>
      </c>
      <c r="K53" s="2">
        <v>441.12</v>
      </c>
      <c r="L53" s="22">
        <v>2521.83</v>
      </c>
      <c r="M53" s="2">
        <v>113.48</v>
      </c>
      <c r="N53" s="2">
        <v>460.97</v>
      </c>
      <c r="O53" s="2">
        <f t="shared" si="28"/>
        <v>2060.8599999999997</v>
      </c>
      <c r="P53" s="2">
        <v>92.74</v>
      </c>
      <c r="Q53" s="2">
        <v>481.71</v>
      </c>
      <c r="R53" s="2">
        <v>71.06</v>
      </c>
      <c r="S53" s="2">
        <v>503.39</v>
      </c>
      <c r="T53" s="2">
        <f t="shared" si="29"/>
        <v>1075.7599999999998</v>
      </c>
      <c r="U53" s="2">
        <v>48.41</v>
      </c>
      <c r="V53" s="2">
        <v>526.04</v>
      </c>
      <c r="W53" s="2">
        <v>24.74</v>
      </c>
      <c r="X53" s="2">
        <v>549.72</v>
      </c>
      <c r="Y53" s="2">
        <f t="shared" si="30"/>
        <v>0</v>
      </c>
      <c r="Z53" s="2"/>
      <c r="AA53" s="40"/>
      <c r="AC53" s="40"/>
      <c r="AD53" s="19"/>
      <c r="AI53" s="19"/>
      <c r="AJ53" s="2"/>
      <c r="AN53" s="19"/>
      <c r="AQ53" s="2"/>
      <c r="AR53" s="2"/>
      <c r="AS53" s="19"/>
      <c r="AT53" s="2"/>
      <c r="AU53" s="2"/>
      <c r="AV53" s="2"/>
      <c r="AW53" s="2"/>
      <c r="AX53" s="19"/>
      <c r="AY53" s="2"/>
      <c r="AZ53" s="2"/>
      <c r="BA53" s="2"/>
      <c r="BB53" s="2"/>
      <c r="BC53" s="19"/>
      <c r="BD53" s="2"/>
      <c r="BE53" s="2"/>
      <c r="BF53" s="2"/>
      <c r="BG53" s="2"/>
      <c r="BH53" s="19"/>
      <c r="BI53" s="2"/>
      <c r="BJ53" s="2"/>
      <c r="BK53" s="2"/>
      <c r="BL53" s="2"/>
      <c r="BM53" s="19"/>
      <c r="BN53" s="2"/>
      <c r="BO53" s="2"/>
      <c r="BP53" s="2"/>
      <c r="BQ53" s="2"/>
      <c r="BR53" s="19"/>
      <c r="BS53" s="2"/>
      <c r="BT53" s="2"/>
      <c r="BU53" s="2"/>
      <c r="BV53" s="2"/>
      <c r="BW53" s="19"/>
      <c r="BX53" s="2"/>
      <c r="BY53" s="2"/>
      <c r="BZ53" s="2"/>
      <c r="CA53" s="2"/>
      <c r="CB53" s="19"/>
      <c r="CC53" s="2"/>
      <c r="CD53" s="2"/>
      <c r="CE53" s="2"/>
      <c r="CF53" s="2"/>
      <c r="CG53" s="19"/>
      <c r="CH53" s="2"/>
      <c r="CI53" s="2"/>
      <c r="CJ53" s="2"/>
      <c r="CK53" s="2"/>
      <c r="CL53" s="19"/>
      <c r="CM53" s="2"/>
      <c r="CN53" s="2"/>
      <c r="CO53" s="2"/>
      <c r="CP53" s="2"/>
      <c r="CQ53" s="19"/>
      <c r="CR53" s="2"/>
      <c r="CS53" s="2"/>
      <c r="CT53" s="2"/>
      <c r="CU53" s="2"/>
      <c r="CV53" s="19"/>
      <c r="CW53" s="2"/>
      <c r="CX53" s="2"/>
      <c r="CY53" s="2"/>
      <c r="CZ53" s="2"/>
      <c r="DA53" s="19"/>
      <c r="DB53" s="2"/>
      <c r="DC53" s="2"/>
      <c r="DD53" s="2"/>
      <c r="DE53" s="2"/>
      <c r="DF53" s="19"/>
      <c r="DG53" s="19"/>
      <c r="DH53" s="19"/>
      <c r="DI53" s="19"/>
      <c r="DJ53" s="19"/>
      <c r="DK53" s="19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</row>
    <row r="54" spans="1:166" ht="17.25" x14ac:dyDescent="0.4">
      <c r="A54" s="19">
        <v>425743400</v>
      </c>
      <c r="B54" s="19">
        <v>1998</v>
      </c>
      <c r="C54" s="6">
        <v>36161</v>
      </c>
      <c r="D54" s="6">
        <v>43435</v>
      </c>
      <c r="E54" s="14">
        <v>770291.42</v>
      </c>
      <c r="F54" s="14" t="s">
        <v>8</v>
      </c>
      <c r="G54" s="10" t="s">
        <v>11</v>
      </c>
      <c r="H54" s="3">
        <v>0.06</v>
      </c>
      <c r="I54" s="2">
        <v>284265.93</v>
      </c>
      <c r="J54" s="2">
        <v>8527.98</v>
      </c>
      <c r="K54" s="2">
        <v>24796.66</v>
      </c>
      <c r="L54" s="25">
        <v>259469.27</v>
      </c>
      <c r="M54" s="2">
        <v>7784.08</v>
      </c>
      <c r="N54" s="2">
        <v>25540.560000000001</v>
      </c>
      <c r="O54" s="2">
        <f t="shared" si="28"/>
        <v>233928.71</v>
      </c>
      <c r="P54" s="2">
        <v>7017.86</v>
      </c>
      <c r="Q54" s="2">
        <v>26306.78</v>
      </c>
      <c r="R54" s="2">
        <v>6228.66</v>
      </c>
      <c r="S54" s="2">
        <v>27095.98</v>
      </c>
      <c r="T54" s="2">
        <f t="shared" si="29"/>
        <v>180525.94999999998</v>
      </c>
      <c r="U54" s="2">
        <v>5415.78</v>
      </c>
      <c r="V54" s="2">
        <v>27908.86</v>
      </c>
      <c r="W54" s="2">
        <v>4578.51</v>
      </c>
      <c r="X54" s="2">
        <v>28746.13</v>
      </c>
      <c r="Y54" s="2">
        <f t="shared" si="30"/>
        <v>123870.95999999996</v>
      </c>
      <c r="Z54" s="2">
        <v>3716.13</v>
      </c>
      <c r="AA54" s="2">
        <v>29608.51</v>
      </c>
      <c r="AB54" s="2">
        <v>2827.87</v>
      </c>
      <c r="AC54" s="2">
        <v>30496.76</v>
      </c>
      <c r="AD54" s="2">
        <f t="shared" ref="AD54:AD75" si="31">Y54-AA54-AC54</f>
        <v>63765.689999999973</v>
      </c>
      <c r="AE54" s="2">
        <v>1912.97</v>
      </c>
      <c r="AF54" s="2">
        <v>31411.67</v>
      </c>
      <c r="AG54" s="2">
        <v>970.62</v>
      </c>
      <c r="AH54" s="2">
        <v>32354.02</v>
      </c>
      <c r="AI54" s="2">
        <f t="shared" ref="AI54:AI75" si="32">AD54-AF54-AH54</f>
        <v>0</v>
      </c>
      <c r="AJ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</row>
    <row r="55" spans="1:166" ht="17.25" x14ac:dyDescent="0.4">
      <c r="A55" s="13">
        <v>2272800</v>
      </c>
      <c r="B55" s="13">
        <v>1999</v>
      </c>
      <c r="C55" s="12">
        <v>36526</v>
      </c>
      <c r="D55" s="12">
        <v>43800</v>
      </c>
      <c r="E55" s="11">
        <v>30677.54</v>
      </c>
      <c r="F55" s="11">
        <v>30677.54</v>
      </c>
      <c r="G55" s="10" t="s">
        <v>10</v>
      </c>
      <c r="H55" s="3">
        <v>4.5999999999999999E-2</v>
      </c>
      <c r="I55" s="2">
        <v>12265.29</v>
      </c>
      <c r="J55" s="2">
        <v>282.10000000000002</v>
      </c>
      <c r="K55" s="2">
        <v>899.17</v>
      </c>
      <c r="L55" s="22">
        <v>11366.12</v>
      </c>
      <c r="M55" s="2">
        <v>261.42</v>
      </c>
      <c r="N55" s="2">
        <v>919.85</v>
      </c>
      <c r="O55" s="2">
        <f t="shared" si="28"/>
        <v>10446.27</v>
      </c>
      <c r="P55" s="2">
        <v>240.26</v>
      </c>
      <c r="Q55" s="2">
        <v>941.01</v>
      </c>
      <c r="R55" s="2">
        <v>218.62</v>
      </c>
      <c r="S55" s="2">
        <v>962.65</v>
      </c>
      <c r="T55" s="2">
        <f t="shared" si="29"/>
        <v>8542.61</v>
      </c>
      <c r="U55" s="2">
        <v>196.48</v>
      </c>
      <c r="V55" s="2">
        <v>984.8</v>
      </c>
      <c r="W55" s="2">
        <v>173.83</v>
      </c>
      <c r="X55" s="2">
        <v>1007.45</v>
      </c>
      <c r="Y55" s="2">
        <f t="shared" si="30"/>
        <v>6550.3600000000006</v>
      </c>
      <c r="Z55" s="2">
        <v>150.66</v>
      </c>
      <c r="AA55" s="2">
        <v>1030.6199999999999</v>
      </c>
      <c r="AB55" s="2">
        <v>126.95</v>
      </c>
      <c r="AC55" s="2">
        <v>1054.32</v>
      </c>
      <c r="AD55" s="2">
        <f t="shared" si="31"/>
        <v>4465.420000000001</v>
      </c>
      <c r="AE55" s="2">
        <v>102.7</v>
      </c>
      <c r="AF55" s="2">
        <v>1078.57</v>
      </c>
      <c r="AG55" s="2">
        <v>77.900000000000006</v>
      </c>
      <c r="AH55" s="2">
        <v>1103.3800000000001</v>
      </c>
      <c r="AI55" s="2">
        <f t="shared" si="32"/>
        <v>2283.4700000000012</v>
      </c>
      <c r="AJ55" s="2">
        <v>52.52</v>
      </c>
      <c r="AK55" s="2">
        <v>1128.76</v>
      </c>
      <c r="AL55" s="2">
        <v>26.56</v>
      </c>
      <c r="AM55" s="2">
        <v>1154.71</v>
      </c>
      <c r="AN55" s="2">
        <f t="shared" ref="AN55:AN75" si="33">AI55-AK55-AM55</f>
        <v>0</v>
      </c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</row>
    <row r="56" spans="1:166" ht="17.25" x14ac:dyDescent="0.4">
      <c r="A56" s="13">
        <v>7519600</v>
      </c>
      <c r="B56" s="13">
        <v>1999</v>
      </c>
      <c r="C56" s="12">
        <v>36526</v>
      </c>
      <c r="D56" s="12">
        <v>43800</v>
      </c>
      <c r="E56" s="11">
        <v>15493.71</v>
      </c>
      <c r="F56" s="11">
        <v>15493.71</v>
      </c>
      <c r="G56" s="10" t="s">
        <v>10</v>
      </c>
      <c r="H56" s="3">
        <v>4.5999999999999999E-2</v>
      </c>
      <c r="I56" s="2">
        <v>6194.59</v>
      </c>
      <c r="J56" s="2">
        <v>142.28</v>
      </c>
      <c r="K56" s="2">
        <v>454.13</v>
      </c>
      <c r="L56" s="22">
        <v>5740.57</v>
      </c>
      <c r="M56" s="2">
        <v>132.03</v>
      </c>
      <c r="N56" s="2">
        <v>464.57</v>
      </c>
      <c r="O56" s="2">
        <f t="shared" si="28"/>
        <v>5276</v>
      </c>
      <c r="P56" s="2">
        <v>121.35</v>
      </c>
      <c r="Q56" s="2">
        <v>475.26</v>
      </c>
      <c r="R56" s="2">
        <v>110.41</v>
      </c>
      <c r="S56" s="2">
        <v>486.19</v>
      </c>
      <c r="T56" s="2">
        <f t="shared" si="29"/>
        <v>4314.55</v>
      </c>
      <c r="U56" s="2">
        <v>99.23</v>
      </c>
      <c r="V56" s="2">
        <v>497.37</v>
      </c>
      <c r="W56" s="2">
        <v>87.79</v>
      </c>
      <c r="X56" s="2">
        <v>508.81</v>
      </c>
      <c r="Y56" s="2">
        <f t="shared" si="30"/>
        <v>3308.3700000000003</v>
      </c>
      <c r="Z56" s="2">
        <v>76.09</v>
      </c>
      <c r="AA56" s="2">
        <v>520.51</v>
      </c>
      <c r="AB56" s="2">
        <v>64.12</v>
      </c>
      <c r="AC56" s="2">
        <v>532.49</v>
      </c>
      <c r="AD56" s="2">
        <f t="shared" si="31"/>
        <v>2255.3700000000008</v>
      </c>
      <c r="AE56" s="2">
        <v>51.87</v>
      </c>
      <c r="AF56" s="2">
        <v>544.73</v>
      </c>
      <c r="AG56" s="2">
        <v>39.340000000000003</v>
      </c>
      <c r="AH56" s="2">
        <v>557.26</v>
      </c>
      <c r="AI56" s="2">
        <f t="shared" si="32"/>
        <v>1153.3800000000008</v>
      </c>
      <c r="AJ56" s="2">
        <v>26.53</v>
      </c>
      <c r="AK56" s="2">
        <v>570.08000000000004</v>
      </c>
      <c r="AL56" s="2">
        <v>13.41</v>
      </c>
      <c r="AM56" s="2">
        <v>583.29999999999995</v>
      </c>
      <c r="AN56" s="2">
        <f t="shared" si="33"/>
        <v>0</v>
      </c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</row>
    <row r="57" spans="1:166" ht="17.25" x14ac:dyDescent="0.4">
      <c r="A57" s="7">
        <v>436261900</v>
      </c>
      <c r="B57" s="7">
        <v>2001</v>
      </c>
      <c r="C57" s="6">
        <v>37622</v>
      </c>
      <c r="D57" s="6">
        <v>44896</v>
      </c>
      <c r="E57" s="9">
        <v>232405.6</v>
      </c>
      <c r="F57" s="9">
        <v>232405.6</v>
      </c>
      <c r="G57" s="10" t="s">
        <v>7</v>
      </c>
      <c r="H57" s="3">
        <v>5.5E-2</v>
      </c>
      <c r="I57" s="2">
        <v>135600.89000000001</v>
      </c>
      <c r="J57" s="2">
        <v>3729.02</v>
      </c>
      <c r="K57" s="2">
        <v>5923.13</v>
      </c>
      <c r="L57" s="25">
        <v>129677.77</v>
      </c>
      <c r="M57" s="2">
        <v>3566.14</v>
      </c>
      <c r="N57" s="2">
        <v>6086.02</v>
      </c>
      <c r="O57" s="2">
        <f t="shared" si="28"/>
        <v>123591.75</v>
      </c>
      <c r="P57" s="2">
        <v>3398.77</v>
      </c>
      <c r="Q57" s="2">
        <v>6253.38</v>
      </c>
      <c r="R57" s="2">
        <v>3226.8</v>
      </c>
      <c r="S57" s="2">
        <v>6425.35</v>
      </c>
      <c r="T57" s="2">
        <f t="shared" si="29"/>
        <v>110913.01999999999</v>
      </c>
      <c r="U57" s="2">
        <v>3050.11</v>
      </c>
      <c r="V57" s="2">
        <v>6602.05</v>
      </c>
      <c r="W57" s="2">
        <v>2868.55</v>
      </c>
      <c r="X57" s="2">
        <v>6783.61</v>
      </c>
      <c r="Y57" s="2">
        <f t="shared" si="30"/>
        <v>97527.359999999986</v>
      </c>
      <c r="Z57" s="2">
        <v>2682</v>
      </c>
      <c r="AA57" s="2">
        <v>6970.15</v>
      </c>
      <c r="AB57" s="2">
        <v>2490.3200000000002</v>
      </c>
      <c r="AC57" s="2">
        <v>7161.83</v>
      </c>
      <c r="AD57" s="2">
        <f t="shared" si="31"/>
        <v>83395.37999999999</v>
      </c>
      <c r="AE57" s="2">
        <v>2293.37</v>
      </c>
      <c r="AF57" s="2">
        <v>7358.78</v>
      </c>
      <c r="AG57" s="2">
        <v>2091.0100000000002</v>
      </c>
      <c r="AH57" s="2">
        <v>7561.15</v>
      </c>
      <c r="AI57" s="2">
        <f t="shared" si="32"/>
        <v>68475.45</v>
      </c>
      <c r="AJ57" s="2">
        <v>1883.07</v>
      </c>
      <c r="AK57" s="2">
        <v>7769.08</v>
      </c>
      <c r="AL57" s="2">
        <v>1669.42</v>
      </c>
      <c r="AM57" s="2">
        <v>7982.73</v>
      </c>
      <c r="AN57" s="2">
        <f t="shared" si="33"/>
        <v>52723.64</v>
      </c>
      <c r="AO57" s="2">
        <v>1449.9</v>
      </c>
      <c r="AP57" s="2">
        <v>8202.26</v>
      </c>
      <c r="AQ57" s="2">
        <v>1224.3399999999999</v>
      </c>
      <c r="AR57" s="2">
        <v>8427.82</v>
      </c>
      <c r="AS57" s="2">
        <f t="shared" ref="AS57:AS75" si="34">AN57-AP57-AR57</f>
        <v>36093.56</v>
      </c>
      <c r="AT57" s="2">
        <v>992.57</v>
      </c>
      <c r="AU57" s="2">
        <v>8659.58</v>
      </c>
      <c r="AV57" s="2">
        <v>754.43</v>
      </c>
      <c r="AW57" s="2">
        <v>8897.7199999999993</v>
      </c>
      <c r="AX57" s="2">
        <f t="shared" ref="AX57:AX75" si="35">AS57-AU57-AW57</f>
        <v>18536.259999999995</v>
      </c>
      <c r="AY57" s="2">
        <v>509.75</v>
      </c>
      <c r="AZ57" s="2">
        <v>9142.41</v>
      </c>
      <c r="BA57" s="2">
        <v>258.33</v>
      </c>
      <c r="BB57" s="2">
        <v>9393.85</v>
      </c>
      <c r="BC57" s="2">
        <f>AX57-AZ57-BB57</f>
        <v>0</v>
      </c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</row>
    <row r="58" spans="1:166" ht="17.25" x14ac:dyDescent="0.4">
      <c r="A58" s="7">
        <v>436262100</v>
      </c>
      <c r="B58" s="7">
        <v>2000</v>
      </c>
      <c r="C58" s="6">
        <v>37257</v>
      </c>
      <c r="D58" s="6">
        <v>44531</v>
      </c>
      <c r="E58" s="32">
        <v>114735.74</v>
      </c>
      <c r="F58" s="18">
        <v>129114.22</v>
      </c>
      <c r="G58" s="10" t="s">
        <v>9</v>
      </c>
      <c r="H58" s="3">
        <v>5.7500000000000002E-2</v>
      </c>
      <c r="I58" s="2">
        <v>61684.41</v>
      </c>
      <c r="J58" s="2">
        <v>1773.43</v>
      </c>
      <c r="K58" s="2">
        <v>3090.51</v>
      </c>
      <c r="L58" s="25">
        <v>58593.8</v>
      </c>
      <c r="M58" s="2">
        <v>1600.17</v>
      </c>
      <c r="N58" s="2">
        <v>3020.07</v>
      </c>
      <c r="O58" s="2">
        <f t="shared" si="28"/>
        <v>55573.73</v>
      </c>
      <c r="P58" s="2">
        <v>1513.34</v>
      </c>
      <c r="Q58" s="2">
        <v>3106.9</v>
      </c>
      <c r="R58" s="2">
        <v>1424.02</v>
      </c>
      <c r="S58" s="2">
        <v>3196.22</v>
      </c>
      <c r="T58" s="2">
        <f t="shared" si="29"/>
        <v>49270.61</v>
      </c>
      <c r="U58" s="2">
        <v>1332.13</v>
      </c>
      <c r="V58" s="2">
        <v>3288.11</v>
      </c>
      <c r="W58" s="2">
        <v>1237.5999999999999</v>
      </c>
      <c r="X58" s="2">
        <v>3382.64</v>
      </c>
      <c r="Y58" s="2">
        <f t="shared" si="30"/>
        <v>42599.86</v>
      </c>
      <c r="Z58" s="2">
        <v>1140.3499999999999</v>
      </c>
      <c r="AA58" s="2">
        <v>3479.89</v>
      </c>
      <c r="AB58" s="2">
        <v>1040.3</v>
      </c>
      <c r="AC58" s="2">
        <v>3579.97</v>
      </c>
      <c r="AD58" s="2">
        <f t="shared" si="31"/>
        <v>35540</v>
      </c>
      <c r="AE58" s="2">
        <v>937.38</v>
      </c>
      <c r="AF58" s="2">
        <v>3682.86</v>
      </c>
      <c r="AG58" s="2">
        <v>831.49</v>
      </c>
      <c r="AH58" s="2">
        <v>3788.75</v>
      </c>
      <c r="AI58" s="2">
        <f t="shared" si="32"/>
        <v>28068.39</v>
      </c>
      <c r="AJ58" s="2">
        <v>722.57</v>
      </c>
      <c r="AK58" s="2">
        <v>3897.67</v>
      </c>
      <c r="AL58" s="2">
        <v>610.51</v>
      </c>
      <c r="AM58" s="2">
        <v>4009.73</v>
      </c>
      <c r="AN58" s="2">
        <f t="shared" si="33"/>
        <v>20160.990000000002</v>
      </c>
      <c r="AO58" s="2">
        <v>495.23</v>
      </c>
      <c r="AP58" s="2">
        <v>4125.01</v>
      </c>
      <c r="AQ58" s="2">
        <v>376.63</v>
      </c>
      <c r="AR58" s="2">
        <v>4243.6099999999997</v>
      </c>
      <c r="AS58" s="2">
        <f t="shared" si="34"/>
        <v>11792.370000000003</v>
      </c>
      <c r="AT58" s="2">
        <v>254.63</v>
      </c>
      <c r="AU58" s="2">
        <v>4365.6099999999997</v>
      </c>
      <c r="AV58" s="2">
        <v>129.12</v>
      </c>
      <c r="AW58" s="2">
        <v>4491.12</v>
      </c>
      <c r="AX58" s="2">
        <f t="shared" si="35"/>
        <v>2935.6400000000031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</row>
    <row r="59" spans="1:166" ht="17.25" x14ac:dyDescent="0.4">
      <c r="A59" s="7">
        <v>436262700</v>
      </c>
      <c r="B59" s="7">
        <v>2000</v>
      </c>
      <c r="C59" s="6">
        <v>37257</v>
      </c>
      <c r="D59" s="6">
        <v>44531</v>
      </c>
      <c r="E59" s="9">
        <v>51645.69</v>
      </c>
      <c r="F59" s="9">
        <v>51645.69</v>
      </c>
      <c r="G59" s="10" t="s">
        <v>9</v>
      </c>
      <c r="H59" s="3">
        <v>5.7500000000000002E-2</v>
      </c>
      <c r="I59" s="2">
        <v>27765.84</v>
      </c>
      <c r="J59" s="2">
        <v>798.27</v>
      </c>
      <c r="K59" s="2">
        <v>1391.12</v>
      </c>
      <c r="L59" s="25">
        <v>26374.67</v>
      </c>
      <c r="M59" s="2">
        <v>758.27</v>
      </c>
      <c r="N59" s="2">
        <v>1431.12</v>
      </c>
      <c r="O59" s="2">
        <f t="shared" si="28"/>
        <v>24943.55</v>
      </c>
      <c r="P59" s="2">
        <v>717.13</v>
      </c>
      <c r="Q59" s="2">
        <v>1472.26</v>
      </c>
      <c r="R59" s="2">
        <v>674.8</v>
      </c>
      <c r="S59" s="2">
        <v>1514.59</v>
      </c>
      <c r="T59" s="2">
        <f t="shared" si="29"/>
        <v>21956.7</v>
      </c>
      <c r="U59" s="2">
        <v>631.26</v>
      </c>
      <c r="V59" s="2">
        <v>1558.14</v>
      </c>
      <c r="W59" s="2">
        <v>586.46</v>
      </c>
      <c r="X59" s="2">
        <v>1602.93</v>
      </c>
      <c r="Y59" s="2">
        <f t="shared" si="30"/>
        <v>18795.63</v>
      </c>
      <c r="Z59" s="2">
        <v>540.38</v>
      </c>
      <c r="AA59" s="2">
        <v>1649.02</v>
      </c>
      <c r="AB59" s="2">
        <v>492.97</v>
      </c>
      <c r="AC59" s="2">
        <v>1696.43</v>
      </c>
      <c r="AD59" s="2">
        <f t="shared" si="31"/>
        <v>15450.18</v>
      </c>
      <c r="AE59" s="2">
        <v>444.19</v>
      </c>
      <c r="AF59" s="2">
        <v>1745.2</v>
      </c>
      <c r="AG59" s="2">
        <v>394.02</v>
      </c>
      <c r="AH59" s="2">
        <v>1795.37</v>
      </c>
      <c r="AI59" s="2">
        <f t="shared" si="32"/>
        <v>11909.61</v>
      </c>
      <c r="AJ59" s="2">
        <v>342.4</v>
      </c>
      <c r="AK59" s="2">
        <v>1846.99</v>
      </c>
      <c r="AL59" s="2">
        <v>289.3</v>
      </c>
      <c r="AM59" s="2">
        <v>1900.09</v>
      </c>
      <c r="AN59" s="2">
        <f t="shared" si="33"/>
        <v>8162.5300000000007</v>
      </c>
      <c r="AO59" s="2">
        <v>234.67</v>
      </c>
      <c r="AP59" s="2">
        <v>1954.72</v>
      </c>
      <c r="AQ59" s="2">
        <v>178.48</v>
      </c>
      <c r="AR59" s="2">
        <v>2010.92</v>
      </c>
      <c r="AS59" s="2">
        <f t="shared" si="34"/>
        <v>4196.8900000000003</v>
      </c>
      <c r="AT59" s="2">
        <v>120.66</v>
      </c>
      <c r="AU59" s="2">
        <v>2068.73</v>
      </c>
      <c r="AV59" s="2">
        <v>61.19</v>
      </c>
      <c r="AW59" s="2">
        <v>2128.16</v>
      </c>
      <c r="AX59" s="2">
        <f t="shared" si="35"/>
        <v>0</v>
      </c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</row>
    <row r="60" spans="1:166" ht="17.25" x14ac:dyDescent="0.4">
      <c r="A60" s="7">
        <v>436263400</v>
      </c>
      <c r="B60" s="7">
        <v>2001</v>
      </c>
      <c r="C60" s="6">
        <v>37622</v>
      </c>
      <c r="D60" s="6">
        <v>44896</v>
      </c>
      <c r="E60" s="9">
        <v>258228.45</v>
      </c>
      <c r="F60" s="9">
        <v>258228.45</v>
      </c>
      <c r="G60" s="10" t="s">
        <v>7</v>
      </c>
      <c r="H60" s="3">
        <v>5.5E-2</v>
      </c>
      <c r="I60" s="2">
        <v>150667.66</v>
      </c>
      <c r="J60" s="2">
        <v>4143.3599999999997</v>
      </c>
      <c r="K60" s="2">
        <v>6581.26</v>
      </c>
      <c r="L60" s="25">
        <v>144086.41</v>
      </c>
      <c r="M60" s="2">
        <v>3962.38</v>
      </c>
      <c r="N60" s="2">
        <v>6762.24</v>
      </c>
      <c r="O60" s="2">
        <f t="shared" si="28"/>
        <v>137324.17000000001</v>
      </c>
      <c r="P60" s="2">
        <v>3776.41</v>
      </c>
      <c r="Q60" s="2">
        <v>6948.2</v>
      </c>
      <c r="R60" s="2">
        <v>3585.34</v>
      </c>
      <c r="S60" s="2">
        <v>7139.28</v>
      </c>
      <c r="T60" s="2">
        <f t="shared" si="29"/>
        <v>123236.69000000002</v>
      </c>
      <c r="U60" s="2">
        <v>3389.01</v>
      </c>
      <c r="V60" s="2">
        <v>7335.61</v>
      </c>
      <c r="W60" s="54">
        <v>3187.28</v>
      </c>
      <c r="X60" s="54">
        <v>7537.34</v>
      </c>
      <c r="Y60" s="2">
        <f t="shared" si="30"/>
        <v>108363.74000000002</v>
      </c>
      <c r="Z60" s="2">
        <v>2980</v>
      </c>
      <c r="AA60" s="2">
        <v>7744.62</v>
      </c>
      <c r="AB60" s="2">
        <v>2767.03</v>
      </c>
      <c r="AC60" s="2">
        <v>7957.59</v>
      </c>
      <c r="AD60" s="2">
        <f t="shared" si="31"/>
        <v>92661.530000000028</v>
      </c>
      <c r="AE60" s="2">
        <v>2548.19</v>
      </c>
      <c r="AF60" s="2">
        <v>8176.43</v>
      </c>
      <c r="AG60" s="2">
        <v>2323.34</v>
      </c>
      <c r="AH60" s="2">
        <v>8401.2800000000007</v>
      </c>
      <c r="AI60" s="2">
        <f t="shared" si="32"/>
        <v>76083.820000000036</v>
      </c>
      <c r="AJ60" s="2">
        <v>2092.3000000000002</v>
      </c>
      <c r="AK60" s="2">
        <v>8632.31</v>
      </c>
      <c r="AL60" s="2">
        <v>1854.92</v>
      </c>
      <c r="AM60" s="2">
        <v>8869.7000000000007</v>
      </c>
      <c r="AN60" s="2">
        <f t="shared" si="33"/>
        <v>58581.810000000041</v>
      </c>
      <c r="AO60" s="2">
        <v>1611</v>
      </c>
      <c r="AP60" s="2">
        <v>9113.6200000000008</v>
      </c>
      <c r="AQ60" s="2">
        <v>1360.37</v>
      </c>
      <c r="AR60" s="2">
        <v>9364.24</v>
      </c>
      <c r="AS60" s="2">
        <f t="shared" si="34"/>
        <v>40103.950000000041</v>
      </c>
      <c r="AT60" s="2">
        <v>1102.8599999999999</v>
      </c>
      <c r="AU60" s="2">
        <v>9621.76</v>
      </c>
      <c r="AV60" s="2">
        <v>838.26</v>
      </c>
      <c r="AW60" s="2">
        <v>9886.36</v>
      </c>
      <c r="AX60" s="2">
        <f t="shared" si="35"/>
        <v>20595.830000000038</v>
      </c>
      <c r="AY60" s="2">
        <v>566.39</v>
      </c>
      <c r="AZ60" s="2">
        <v>10158.23</v>
      </c>
      <c r="BA60" s="2">
        <v>287.02999999999997</v>
      </c>
      <c r="BB60" s="2">
        <v>10437.6</v>
      </c>
      <c r="BC60" s="2">
        <f>AX60-AZ60-BB60</f>
        <v>3.8198777474462986E-11</v>
      </c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</row>
    <row r="61" spans="1:166" ht="17.25" x14ac:dyDescent="0.4">
      <c r="A61" s="17">
        <v>436309300</v>
      </c>
      <c r="B61" s="17">
        <v>2000</v>
      </c>
      <c r="C61" s="16">
        <v>37257</v>
      </c>
      <c r="D61" s="16">
        <v>44531</v>
      </c>
      <c r="E61" s="18">
        <v>115753.39</v>
      </c>
      <c r="F61" s="18">
        <v>129114.22</v>
      </c>
      <c r="G61" s="10" t="s">
        <v>9</v>
      </c>
      <c r="H61" s="3">
        <v>5.7500000000000002E-2</v>
      </c>
      <c r="I61" s="2">
        <v>62231.519999999997</v>
      </c>
      <c r="J61" s="2">
        <v>1789.16</v>
      </c>
      <c r="K61" s="2">
        <v>3117.95</v>
      </c>
      <c r="L61" s="25">
        <v>59113.5</v>
      </c>
      <c r="M61" s="2">
        <v>1699.52</v>
      </c>
      <c r="N61" s="2">
        <v>3207.57</v>
      </c>
      <c r="O61" s="2">
        <f t="shared" si="28"/>
        <v>55905.93</v>
      </c>
      <c r="P61" s="2">
        <v>1607.3</v>
      </c>
      <c r="Q61" s="2">
        <v>3299.78</v>
      </c>
      <c r="R61" s="2">
        <v>1512.43</v>
      </c>
      <c r="S61" s="2">
        <v>3394.65</v>
      </c>
      <c r="T61" s="2">
        <f t="shared" si="29"/>
        <v>49211.5</v>
      </c>
      <c r="U61" s="2">
        <v>1414.83</v>
      </c>
      <c r="V61" s="2">
        <v>3492.25</v>
      </c>
      <c r="W61" s="2">
        <v>1314.43</v>
      </c>
      <c r="X61" s="2">
        <v>3592.65</v>
      </c>
      <c r="Y61" s="2">
        <f t="shared" si="30"/>
        <v>42126.6</v>
      </c>
      <c r="Z61" s="2">
        <v>1211.1400000000001</v>
      </c>
      <c r="AA61" s="2">
        <v>3695.94</v>
      </c>
      <c r="AB61" s="2">
        <v>1104.8800000000001</v>
      </c>
      <c r="AC61" s="2">
        <v>3802.2</v>
      </c>
      <c r="AD61" s="2">
        <f t="shared" si="31"/>
        <v>34628.46</v>
      </c>
      <c r="AE61" s="2">
        <v>995.57</v>
      </c>
      <c r="AF61" s="2">
        <v>3911.51</v>
      </c>
      <c r="AG61" s="2">
        <v>883.12</v>
      </c>
      <c r="AH61" s="2">
        <v>4023.97</v>
      </c>
      <c r="AI61" s="2">
        <f t="shared" si="32"/>
        <v>26692.979999999996</v>
      </c>
      <c r="AJ61" s="2">
        <v>767.43</v>
      </c>
      <c r="AK61" s="2">
        <v>4139.66</v>
      </c>
      <c r="AL61" s="2">
        <v>648.41</v>
      </c>
      <c r="AM61" s="2">
        <v>4258.67</v>
      </c>
      <c r="AN61" s="2">
        <f t="shared" si="33"/>
        <v>18294.649999999994</v>
      </c>
      <c r="AO61" s="2">
        <v>525.97</v>
      </c>
      <c r="AP61" s="2">
        <v>4381.1099999999997</v>
      </c>
      <c r="AQ61" s="2">
        <v>400.02</v>
      </c>
      <c r="AR61" s="2">
        <v>4507.0600000000004</v>
      </c>
      <c r="AS61" s="2">
        <f t="shared" si="34"/>
        <v>9406.4799999999923</v>
      </c>
      <c r="AT61" s="2">
        <v>270.44</v>
      </c>
      <c r="AU61" s="2">
        <v>4636.6400000000003</v>
      </c>
      <c r="AV61" s="2">
        <v>137.13999999999999</v>
      </c>
      <c r="AW61" s="2">
        <v>4769.84</v>
      </c>
      <c r="AX61" s="2">
        <f t="shared" si="35"/>
        <v>-8.1854523159563541E-12</v>
      </c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</row>
    <row r="62" spans="1:166" ht="17.25" x14ac:dyDescent="0.4">
      <c r="A62" s="17">
        <v>438730300</v>
      </c>
      <c r="B62" s="17">
        <v>2001</v>
      </c>
      <c r="C62" s="16">
        <v>37622</v>
      </c>
      <c r="D62" s="16">
        <v>44896</v>
      </c>
      <c r="E62" s="15">
        <v>19444.240000000002</v>
      </c>
      <c r="F62" s="15" t="s">
        <v>8</v>
      </c>
      <c r="G62" s="10" t="s">
        <v>7</v>
      </c>
      <c r="H62" s="3">
        <v>5.5E-2</v>
      </c>
      <c r="I62" s="2">
        <v>11345.06</v>
      </c>
      <c r="J62" s="2">
        <v>311.99</v>
      </c>
      <c r="K62" s="2">
        <v>495.56</v>
      </c>
      <c r="L62" s="25">
        <v>10849.5</v>
      </c>
      <c r="M62" s="2">
        <v>298.36</v>
      </c>
      <c r="N62" s="2">
        <v>509.19</v>
      </c>
      <c r="O62" s="2">
        <f t="shared" si="28"/>
        <v>10340.31</v>
      </c>
      <c r="P62" s="2">
        <v>284.36</v>
      </c>
      <c r="Q62" s="2">
        <v>523.19000000000005</v>
      </c>
      <c r="R62" s="2">
        <v>269.97000000000003</v>
      </c>
      <c r="S62" s="2">
        <v>537.58000000000004</v>
      </c>
      <c r="T62" s="2">
        <f t="shared" si="29"/>
        <v>9279.5399999999991</v>
      </c>
      <c r="U62" s="2">
        <v>255.19</v>
      </c>
      <c r="V62" s="2">
        <v>552.36</v>
      </c>
      <c r="W62" s="2">
        <v>240</v>
      </c>
      <c r="X62" s="2">
        <v>567.54999999999995</v>
      </c>
      <c r="Y62" s="2">
        <f t="shared" si="30"/>
        <v>8159.6299999999983</v>
      </c>
      <c r="Z62" s="2">
        <v>224.39</v>
      </c>
      <c r="AA62" s="2">
        <v>583.16</v>
      </c>
      <c r="AB62" s="2">
        <v>208.35</v>
      </c>
      <c r="AC62" s="2">
        <v>599.20000000000005</v>
      </c>
      <c r="AD62" s="2">
        <f t="shared" si="31"/>
        <v>6977.2699999999986</v>
      </c>
      <c r="AE62" s="2">
        <v>191.88</v>
      </c>
      <c r="AF62" s="2">
        <v>615.66999999999996</v>
      </c>
      <c r="AG62" s="2">
        <v>174.94</v>
      </c>
      <c r="AH62" s="2">
        <v>632.6</v>
      </c>
      <c r="AI62" s="2">
        <f t="shared" si="32"/>
        <v>5728.9999999999982</v>
      </c>
      <c r="AJ62" s="2">
        <v>157.55000000000001</v>
      </c>
      <c r="AK62" s="2">
        <v>650</v>
      </c>
      <c r="AL62" s="2">
        <v>139.66999999999999</v>
      </c>
      <c r="AM62" s="2">
        <v>667.88</v>
      </c>
      <c r="AN62" s="2">
        <f t="shared" si="33"/>
        <v>4411.1199999999981</v>
      </c>
      <c r="AO62" s="2">
        <v>121.31</v>
      </c>
      <c r="AP62" s="2">
        <v>686.24</v>
      </c>
      <c r="AQ62" s="2">
        <v>102.43</v>
      </c>
      <c r="AR62" s="2">
        <v>705.11</v>
      </c>
      <c r="AS62" s="2">
        <f t="shared" si="34"/>
        <v>3019.7699999999982</v>
      </c>
      <c r="AT62" s="2">
        <v>83.04</v>
      </c>
      <c r="AU62" s="2">
        <v>724.51</v>
      </c>
      <c r="AV62" s="2">
        <v>63.12</v>
      </c>
      <c r="AW62" s="2">
        <v>744.43</v>
      </c>
      <c r="AX62" s="2">
        <f t="shared" si="35"/>
        <v>1550.8299999999986</v>
      </c>
      <c r="AY62" s="2">
        <v>42.65</v>
      </c>
      <c r="AZ62" s="2">
        <v>764.9</v>
      </c>
      <c r="BA62" s="2">
        <v>21.61</v>
      </c>
      <c r="BB62" s="2">
        <v>785.93</v>
      </c>
      <c r="BC62" s="2">
        <f t="shared" ref="BC62:BC75" si="36">AX62-AZ62-BB62</f>
        <v>-1.3642420526593924E-12</v>
      </c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</row>
    <row r="63" spans="1:166" ht="17.25" x14ac:dyDescent="0.4">
      <c r="A63" s="7">
        <v>443895200</v>
      </c>
      <c r="B63" s="7">
        <v>2002</v>
      </c>
      <c r="C63" s="6">
        <v>37987</v>
      </c>
      <c r="D63" s="6">
        <v>45261</v>
      </c>
      <c r="E63" s="9">
        <v>77468.53</v>
      </c>
      <c r="F63" s="9">
        <v>77468.53</v>
      </c>
      <c r="G63" s="10" t="s">
        <v>6</v>
      </c>
      <c r="H63" s="3">
        <v>4.7500000000000001E-2</v>
      </c>
      <c r="I63" s="14">
        <v>47662.74</v>
      </c>
      <c r="J63" s="14">
        <v>1131.99</v>
      </c>
      <c r="K63" s="14">
        <v>1889.45</v>
      </c>
      <c r="L63" s="25">
        <v>45773.279999999999</v>
      </c>
      <c r="M63" s="44">
        <v>1087.1199999999999</v>
      </c>
      <c r="N63" s="44">
        <v>1934.33</v>
      </c>
      <c r="O63" s="14">
        <f t="shared" si="28"/>
        <v>43838.95</v>
      </c>
      <c r="P63" s="14">
        <v>1041.18</v>
      </c>
      <c r="Q63" s="14">
        <v>1980.27</v>
      </c>
      <c r="R63" s="14">
        <v>994.14</v>
      </c>
      <c r="S63" s="14">
        <v>2027.3</v>
      </c>
      <c r="T63" s="14">
        <f t="shared" si="29"/>
        <v>39831.379999999997</v>
      </c>
      <c r="U63" s="14">
        <v>946</v>
      </c>
      <c r="V63" s="14">
        <v>2075.4499999999998</v>
      </c>
      <c r="W63" s="14">
        <v>896.7</v>
      </c>
      <c r="X63" s="14">
        <v>2124.7399999999998</v>
      </c>
      <c r="Y63" s="2">
        <f t="shared" si="30"/>
        <v>35631.19</v>
      </c>
      <c r="Z63" s="2">
        <v>846.24</v>
      </c>
      <c r="AA63" s="2">
        <v>2175.1999999999998</v>
      </c>
      <c r="AB63" s="2">
        <v>794.58</v>
      </c>
      <c r="AC63" s="2">
        <v>2226.86</v>
      </c>
      <c r="AD63" s="2">
        <f t="shared" si="31"/>
        <v>31229.130000000005</v>
      </c>
      <c r="AE63" s="2">
        <v>741.69</v>
      </c>
      <c r="AF63" s="2">
        <v>2279.75</v>
      </c>
      <c r="AG63" s="2">
        <v>687.55</v>
      </c>
      <c r="AH63" s="2">
        <v>2333.9</v>
      </c>
      <c r="AI63" s="2">
        <f t="shared" si="32"/>
        <v>26615.480000000003</v>
      </c>
      <c r="AJ63" s="2">
        <v>632.12</v>
      </c>
      <c r="AK63" s="2">
        <v>2389.33</v>
      </c>
      <c r="AL63" s="2">
        <v>575.37</v>
      </c>
      <c r="AM63" s="2">
        <v>2446.0700000000002</v>
      </c>
      <c r="AN63" s="2">
        <f t="shared" si="33"/>
        <v>21780.080000000002</v>
      </c>
      <c r="AO63" s="2">
        <v>517.28</v>
      </c>
      <c r="AP63" s="2">
        <v>2504.17</v>
      </c>
      <c r="AQ63" s="2">
        <v>457.8</v>
      </c>
      <c r="AR63" s="2">
        <v>2563.64</v>
      </c>
      <c r="AS63" s="2">
        <f t="shared" si="34"/>
        <v>16712.270000000004</v>
      </c>
      <c r="AT63" s="2">
        <v>396.92</v>
      </c>
      <c r="AU63" s="2">
        <v>2624.53</v>
      </c>
      <c r="AV63" s="2">
        <v>334.58</v>
      </c>
      <c r="AW63" s="2">
        <v>2686.86</v>
      </c>
      <c r="AX63" s="2">
        <f t="shared" si="35"/>
        <v>11400.880000000003</v>
      </c>
      <c r="AY63" s="2">
        <v>270.77</v>
      </c>
      <c r="AZ63" s="2">
        <v>2750.67</v>
      </c>
      <c r="BA63" s="2">
        <v>205.44</v>
      </c>
      <c r="BB63" s="2">
        <v>2816</v>
      </c>
      <c r="BC63" s="2">
        <f t="shared" si="36"/>
        <v>5834.2100000000028</v>
      </c>
      <c r="BD63" s="2">
        <v>138.56</v>
      </c>
      <c r="BE63" s="2">
        <v>2882.88</v>
      </c>
      <c r="BF63" s="2">
        <v>70.09</v>
      </c>
      <c r="BG63" s="2">
        <v>2951.33</v>
      </c>
      <c r="BH63" s="2">
        <f t="shared" ref="BH63:BH75" si="37">BC63-BE63-BG63</f>
        <v>0</v>
      </c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</row>
    <row r="64" spans="1:166" ht="17.25" x14ac:dyDescent="0.4">
      <c r="A64" s="13">
        <v>28461000</v>
      </c>
      <c r="B64" s="13">
        <v>2006</v>
      </c>
      <c r="C64" s="12">
        <v>39083</v>
      </c>
      <c r="D64" s="12">
        <v>46357</v>
      </c>
      <c r="E64" s="11">
        <v>83550</v>
      </c>
      <c r="F64" s="11">
        <v>83550</v>
      </c>
      <c r="G64" s="10" t="s">
        <v>5</v>
      </c>
      <c r="H64" s="3">
        <v>4.2500000000000003E-2</v>
      </c>
      <c r="I64" s="2">
        <v>58213.83</v>
      </c>
      <c r="J64" s="2">
        <v>1237.04</v>
      </c>
      <c r="K64" s="2">
        <v>1884.54</v>
      </c>
      <c r="L64" s="22">
        <v>56329.29</v>
      </c>
      <c r="M64" s="47">
        <v>1197</v>
      </c>
      <c r="N64" s="47">
        <v>1924.59</v>
      </c>
      <c r="O64" s="2">
        <f t="shared" si="28"/>
        <v>54404.700000000004</v>
      </c>
      <c r="P64" s="2">
        <v>1156.0999999999999</v>
      </c>
      <c r="Q64" s="2">
        <v>1965.48</v>
      </c>
      <c r="R64" s="2">
        <v>1114.33</v>
      </c>
      <c r="S64" s="2">
        <v>2007.55</v>
      </c>
      <c r="T64" s="2">
        <f t="shared" si="29"/>
        <v>50431.67</v>
      </c>
      <c r="U64" s="2">
        <v>1071.68</v>
      </c>
      <c r="V64" s="2">
        <v>2049.9</v>
      </c>
      <c r="W64" s="2">
        <v>1028.1199999999999</v>
      </c>
      <c r="X64" s="2">
        <v>2093.46</v>
      </c>
      <c r="Y64" s="2">
        <f t="shared" si="30"/>
        <v>46288.31</v>
      </c>
      <c r="Z64" s="2">
        <v>983.63</v>
      </c>
      <c r="AA64" s="2">
        <v>2137.9499999999998</v>
      </c>
      <c r="AB64" s="2">
        <v>938.2</v>
      </c>
      <c r="AC64" s="2">
        <v>2183.38</v>
      </c>
      <c r="AD64" s="2">
        <f t="shared" si="31"/>
        <v>41966.98</v>
      </c>
      <c r="AE64" s="2">
        <v>891.8</v>
      </c>
      <c r="AF64" s="2">
        <v>2229.7800000000002</v>
      </c>
      <c r="AG64" s="2">
        <v>844.42</v>
      </c>
      <c r="AH64" s="2">
        <v>2277.16</v>
      </c>
      <c r="AI64" s="2">
        <f t="shared" si="32"/>
        <v>37460.040000000008</v>
      </c>
      <c r="AJ64" s="2">
        <v>796.03</v>
      </c>
      <c r="AK64" s="2">
        <v>2325.5500000000002</v>
      </c>
      <c r="AL64" s="2">
        <v>746.61</v>
      </c>
      <c r="AM64" s="2">
        <v>2374.9699999999998</v>
      </c>
      <c r="AN64" s="2">
        <f t="shared" si="33"/>
        <v>32759.520000000004</v>
      </c>
      <c r="AO64" s="2">
        <v>696.15</v>
      </c>
      <c r="AP64" s="2">
        <v>2425.44</v>
      </c>
      <c r="AQ64" s="2">
        <v>644.61</v>
      </c>
      <c r="AR64" s="2">
        <v>2476.98</v>
      </c>
      <c r="AS64" s="2">
        <f t="shared" si="34"/>
        <v>27857.100000000006</v>
      </c>
      <c r="AT64" s="2">
        <v>591.97</v>
      </c>
      <c r="AU64" s="2">
        <v>2529.61</v>
      </c>
      <c r="AV64" s="2">
        <v>538.22</v>
      </c>
      <c r="AW64" s="2">
        <v>2583.37</v>
      </c>
      <c r="AX64" s="2">
        <f t="shared" si="35"/>
        <v>22744.120000000006</v>
      </c>
      <c r="AY64" s="2">
        <v>483.32</v>
      </c>
      <c r="AZ64" s="2">
        <v>2638.26</v>
      </c>
      <c r="BA64" s="2">
        <v>427.26</v>
      </c>
      <c r="BB64" s="2">
        <v>2694.33</v>
      </c>
      <c r="BC64" s="2">
        <f t="shared" si="36"/>
        <v>17411.530000000006</v>
      </c>
      <c r="BD64" s="2">
        <v>370</v>
      </c>
      <c r="BE64" s="2">
        <v>2751.58</v>
      </c>
      <c r="BF64" s="2">
        <v>311.52999999999997</v>
      </c>
      <c r="BG64" s="2">
        <v>2810.05</v>
      </c>
      <c r="BH64" s="2">
        <f t="shared" si="37"/>
        <v>11849.900000000005</v>
      </c>
      <c r="BI64" s="2">
        <v>251.82</v>
      </c>
      <c r="BJ64" s="2">
        <v>2869.77</v>
      </c>
      <c r="BK64" s="2">
        <v>190.83</v>
      </c>
      <c r="BL64" s="2">
        <v>2930.75</v>
      </c>
      <c r="BM64" s="2">
        <f t="shared" ref="BM64:BM75" si="38">BH64-BJ64-BL64</f>
        <v>6049.3800000000047</v>
      </c>
      <c r="BN64" s="2">
        <v>128.56</v>
      </c>
      <c r="BO64" s="2">
        <v>2993.03</v>
      </c>
      <c r="BP64" s="2">
        <v>64.95</v>
      </c>
      <c r="BQ64" s="2">
        <v>3056.35</v>
      </c>
      <c r="BR64" s="2">
        <f t="shared" ref="BR64:BR75" si="39">BM64-BO64-BQ64</f>
        <v>4.5474735088646412E-12</v>
      </c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</row>
    <row r="65" spans="1:166" ht="17.25" x14ac:dyDescent="0.4">
      <c r="A65" s="13">
        <v>28462000</v>
      </c>
      <c r="B65" s="13">
        <v>2006</v>
      </c>
      <c r="C65" s="12">
        <v>39083</v>
      </c>
      <c r="D65" s="12">
        <v>46357</v>
      </c>
      <c r="E65" s="11">
        <v>45234</v>
      </c>
      <c r="F65" s="11">
        <v>45234</v>
      </c>
      <c r="G65" s="10" t="s">
        <v>5</v>
      </c>
      <c r="H65" s="3">
        <v>4.2500000000000003E-2</v>
      </c>
      <c r="I65" s="2">
        <v>31516.99</v>
      </c>
      <c r="J65" s="2">
        <v>669.74</v>
      </c>
      <c r="K65" s="2">
        <v>1020.29</v>
      </c>
      <c r="L65" s="22">
        <v>30496.7</v>
      </c>
      <c r="M65" s="47">
        <v>648.04999999999995</v>
      </c>
      <c r="N65" s="47">
        <v>1041.97</v>
      </c>
      <c r="O65" s="2">
        <f t="shared" si="28"/>
        <v>29454.73</v>
      </c>
      <c r="P65" s="2">
        <v>625.91</v>
      </c>
      <c r="Q65" s="2">
        <v>1064.1099999999999</v>
      </c>
      <c r="R65" s="2">
        <v>603.29999999999995</v>
      </c>
      <c r="S65" s="2">
        <v>1086.73</v>
      </c>
      <c r="T65" s="2">
        <f t="shared" si="29"/>
        <v>27303.89</v>
      </c>
      <c r="U65" s="2">
        <v>580.21</v>
      </c>
      <c r="V65" s="2">
        <v>1109.82</v>
      </c>
      <c r="W65" s="2">
        <v>556.62</v>
      </c>
      <c r="X65" s="2">
        <v>1133.4000000000001</v>
      </c>
      <c r="Y65" s="2">
        <f t="shared" si="30"/>
        <v>25060.67</v>
      </c>
      <c r="Z65" s="2">
        <v>532.54</v>
      </c>
      <c r="AA65" s="2">
        <v>1157.49</v>
      </c>
      <c r="AB65" s="2">
        <v>507.94</v>
      </c>
      <c r="AC65" s="2">
        <v>1182.08</v>
      </c>
      <c r="AD65" s="2">
        <f t="shared" si="31"/>
        <v>22721.1</v>
      </c>
      <c r="AE65" s="2">
        <v>482.82</v>
      </c>
      <c r="AF65" s="2">
        <v>1207.2</v>
      </c>
      <c r="AG65" s="2">
        <v>457.17</v>
      </c>
      <c r="AH65" s="2">
        <v>1232.8599999999999</v>
      </c>
      <c r="AI65" s="2">
        <f t="shared" si="32"/>
        <v>20281.039999999997</v>
      </c>
      <c r="AJ65" s="2">
        <v>430.97</v>
      </c>
      <c r="AK65" s="2">
        <v>1259.05</v>
      </c>
      <c r="AL65" s="2">
        <v>404.22</v>
      </c>
      <c r="AM65" s="2">
        <v>1285.81</v>
      </c>
      <c r="AN65" s="2">
        <f t="shared" si="33"/>
        <v>17736.179999999997</v>
      </c>
      <c r="AO65" s="2">
        <v>376.89</v>
      </c>
      <c r="AP65" s="2">
        <v>1313.13</v>
      </c>
      <c r="AQ65" s="2">
        <v>348.99</v>
      </c>
      <c r="AR65" s="2">
        <v>1341.04</v>
      </c>
      <c r="AS65" s="2">
        <f t="shared" si="34"/>
        <v>15082.009999999995</v>
      </c>
      <c r="AT65" s="2">
        <v>320.49</v>
      </c>
      <c r="AU65" s="2">
        <v>1369.53</v>
      </c>
      <c r="AV65" s="2">
        <v>291.39</v>
      </c>
      <c r="AW65" s="2">
        <v>1398.64</v>
      </c>
      <c r="AX65" s="2">
        <f t="shared" si="35"/>
        <v>12313.839999999995</v>
      </c>
      <c r="AY65" s="2">
        <v>261.67</v>
      </c>
      <c r="AZ65" s="2">
        <v>1428.36</v>
      </c>
      <c r="BA65" s="2">
        <v>231.32</v>
      </c>
      <c r="BB65" s="2">
        <v>1458.71</v>
      </c>
      <c r="BC65" s="2">
        <f t="shared" si="36"/>
        <v>9426.7699999999932</v>
      </c>
      <c r="BD65" s="2">
        <v>200.32</v>
      </c>
      <c r="BE65" s="2">
        <v>1489.71</v>
      </c>
      <c r="BF65" s="2">
        <v>168.66</v>
      </c>
      <c r="BG65" s="2">
        <v>1521.36</v>
      </c>
      <c r="BH65" s="2">
        <f t="shared" si="37"/>
        <v>6415.6999999999935</v>
      </c>
      <c r="BI65" s="2">
        <v>136.33000000000001</v>
      </c>
      <c r="BJ65" s="2">
        <v>1553.69</v>
      </c>
      <c r="BK65" s="2">
        <v>103.32</v>
      </c>
      <c r="BL65" s="2">
        <v>1586.71</v>
      </c>
      <c r="BM65" s="2">
        <f t="shared" si="38"/>
        <v>3275.2999999999929</v>
      </c>
      <c r="BN65" s="2">
        <v>69.599999999999994</v>
      </c>
      <c r="BO65" s="2">
        <v>1620.43</v>
      </c>
      <c r="BP65" s="2">
        <v>35.17</v>
      </c>
      <c r="BQ65" s="2">
        <v>1654.87</v>
      </c>
      <c r="BR65" s="2">
        <f t="shared" si="39"/>
        <v>-7.0485839387401938E-12</v>
      </c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</row>
    <row r="66" spans="1:166" ht="17.25" x14ac:dyDescent="0.4">
      <c r="A66" s="7">
        <v>454426300</v>
      </c>
      <c r="B66" s="7">
        <v>2010</v>
      </c>
      <c r="C66" s="6">
        <v>40909</v>
      </c>
      <c r="D66" s="6">
        <v>48183</v>
      </c>
      <c r="E66" s="9">
        <v>650000</v>
      </c>
      <c r="F66" s="9">
        <v>650000</v>
      </c>
      <c r="G66" s="8" t="s">
        <v>4</v>
      </c>
      <c r="H66" s="3">
        <v>4.5999999999999999E-2</v>
      </c>
      <c r="I66" s="2">
        <v>608271.53</v>
      </c>
      <c r="J66" s="2">
        <v>13990.25</v>
      </c>
      <c r="K66" s="2">
        <v>11038.78</v>
      </c>
      <c r="L66" s="25">
        <v>597232.75</v>
      </c>
      <c r="M66" s="47">
        <v>13736.35</v>
      </c>
      <c r="N66" s="47">
        <v>11292.67</v>
      </c>
      <c r="O66" s="2">
        <f t="shared" si="28"/>
        <v>585940.07999999996</v>
      </c>
      <c r="P66" s="2">
        <v>13476.62</v>
      </c>
      <c r="Q66" s="2">
        <v>11552.41</v>
      </c>
      <c r="R66" s="2">
        <v>13210.92</v>
      </c>
      <c r="S66" s="2">
        <v>11818.11</v>
      </c>
      <c r="T66" s="2">
        <f t="shared" si="29"/>
        <v>562569.55999999994</v>
      </c>
      <c r="U66" s="2">
        <v>12939.1</v>
      </c>
      <c r="V66" s="2">
        <v>12089.93</v>
      </c>
      <c r="W66" s="2">
        <v>12661.03</v>
      </c>
      <c r="X66" s="2">
        <v>12368</v>
      </c>
      <c r="Y66" s="2">
        <f t="shared" si="30"/>
        <v>538111.62999999989</v>
      </c>
      <c r="Z66" s="2">
        <v>12376.57</v>
      </c>
      <c r="AA66" s="2">
        <v>12652.46</v>
      </c>
      <c r="AB66" s="2">
        <v>12085.56</v>
      </c>
      <c r="AC66" s="2">
        <v>12943.47</v>
      </c>
      <c r="AD66" s="2">
        <f t="shared" si="31"/>
        <v>512515.69999999995</v>
      </c>
      <c r="AE66" s="2">
        <v>11787.86</v>
      </c>
      <c r="AF66" s="2">
        <v>13241.17</v>
      </c>
      <c r="AG66" s="2">
        <v>11483.31</v>
      </c>
      <c r="AH66" s="2">
        <v>13545.71</v>
      </c>
      <c r="AI66" s="2">
        <f t="shared" si="32"/>
        <v>485728.81999999995</v>
      </c>
      <c r="AJ66" s="2">
        <v>11171.76</v>
      </c>
      <c r="AK66" s="2">
        <v>13857.26</v>
      </c>
      <c r="AL66" s="2">
        <v>10853.05</v>
      </c>
      <c r="AM66" s="2">
        <v>14175.98</v>
      </c>
      <c r="AN66" s="2">
        <f t="shared" si="33"/>
        <v>457695.57999999996</v>
      </c>
      <c r="AO66" s="2">
        <v>10527</v>
      </c>
      <c r="AP66" s="2">
        <v>14502.03</v>
      </c>
      <c r="AQ66" s="2">
        <v>10193.450000000001</v>
      </c>
      <c r="AR66" s="2">
        <v>14835.58</v>
      </c>
      <c r="AS66" s="2">
        <f t="shared" si="34"/>
        <v>428357.96999999991</v>
      </c>
      <c r="AT66" s="2">
        <v>9852.23</v>
      </c>
      <c r="AU66" s="2">
        <v>15176.79</v>
      </c>
      <c r="AV66" s="2">
        <v>9503.17</v>
      </c>
      <c r="AW66" s="2">
        <v>15525.86</v>
      </c>
      <c r="AX66" s="2">
        <f t="shared" si="35"/>
        <v>397655.31999999995</v>
      </c>
      <c r="AY66" s="2">
        <v>9146.07</v>
      </c>
      <c r="AZ66" s="2">
        <v>15882.95</v>
      </c>
      <c r="BA66" s="2">
        <v>8780.76</v>
      </c>
      <c r="BB66" s="2">
        <v>16248.26</v>
      </c>
      <c r="BC66" s="2">
        <f t="shared" si="36"/>
        <v>365524.10999999993</v>
      </c>
      <c r="BD66" s="2">
        <v>8407.0499999999993</v>
      </c>
      <c r="BE66" s="2">
        <v>16621.97</v>
      </c>
      <c r="BF66" s="2">
        <v>8024.75</v>
      </c>
      <c r="BG66" s="2">
        <v>17004.28</v>
      </c>
      <c r="BH66" s="2">
        <f t="shared" si="37"/>
        <v>331897.85999999987</v>
      </c>
      <c r="BI66" s="2">
        <v>7633.65</v>
      </c>
      <c r="BJ66" s="2">
        <v>17395.38</v>
      </c>
      <c r="BK66" s="2">
        <v>7233.56</v>
      </c>
      <c r="BL66" s="2">
        <v>17795.47</v>
      </c>
      <c r="BM66" s="2">
        <f t="shared" si="38"/>
        <v>296707.00999999989</v>
      </c>
      <c r="BN66" s="2">
        <v>6824.26</v>
      </c>
      <c r="BO66" s="2">
        <v>18204.77</v>
      </c>
      <c r="BP66" s="2">
        <v>6405.55</v>
      </c>
      <c r="BQ66" s="2">
        <v>18623.48</v>
      </c>
      <c r="BR66" s="2">
        <f t="shared" si="39"/>
        <v>259878.75999999986</v>
      </c>
      <c r="BS66" s="2">
        <v>5977.21</v>
      </c>
      <c r="BT66" s="2">
        <v>19051.82</v>
      </c>
      <c r="BU66" s="2">
        <v>5539.02</v>
      </c>
      <c r="BV66" s="2">
        <v>19490.009999999998</v>
      </c>
      <c r="BW66" s="2">
        <f t="shared" ref="BW66:BW75" si="40">BR66-BT66-BV66</f>
        <v>221336.92999999985</v>
      </c>
      <c r="BX66" s="2">
        <v>5090.75</v>
      </c>
      <c r="BY66" s="2">
        <v>19938.28</v>
      </c>
      <c r="BZ66" s="2">
        <v>4632.17</v>
      </c>
      <c r="CA66" s="2">
        <v>20396.86</v>
      </c>
      <c r="CB66" s="2">
        <f t="shared" ref="CB66:CB75" si="41">BW66-BY66-CA66</f>
        <v>181001.78999999986</v>
      </c>
      <c r="CC66" s="2">
        <v>4163.04</v>
      </c>
      <c r="CD66" s="2">
        <v>20865.990000000002</v>
      </c>
      <c r="CE66" s="2">
        <v>3683.12</v>
      </c>
      <c r="CF66" s="2">
        <v>21345.9</v>
      </c>
      <c r="CG66" s="2">
        <f t="shared" ref="CG66:CG75" si="42">CB66-CD66-CF66</f>
        <v>138789.89999999988</v>
      </c>
      <c r="CH66" s="2">
        <v>3192.17</v>
      </c>
      <c r="CI66" s="2">
        <v>21836.86</v>
      </c>
      <c r="CJ66" s="2">
        <v>2689.92</v>
      </c>
      <c r="CK66" s="2">
        <v>22339.11</v>
      </c>
      <c r="CL66" s="2">
        <f t="shared" ref="CL66:CL75" si="43">CG66-CI66-CK66</f>
        <v>94613.929999999877</v>
      </c>
      <c r="CM66" s="2">
        <v>2176.12</v>
      </c>
      <c r="CN66" s="2">
        <v>22852.91</v>
      </c>
      <c r="CO66" s="2">
        <v>1650.5</v>
      </c>
      <c r="CP66" s="2">
        <v>23378.52</v>
      </c>
      <c r="CQ66" s="2">
        <f t="shared" ref="CQ66:CQ75" si="44">CL66-CN66-CP66</f>
        <v>48382.499999999869</v>
      </c>
      <c r="CR66" s="2">
        <v>1112.8</v>
      </c>
      <c r="CS66" s="2">
        <v>23916.23</v>
      </c>
      <c r="CT66" s="2">
        <v>562.72</v>
      </c>
      <c r="CU66" s="2">
        <v>24466.27</v>
      </c>
      <c r="CV66" s="2">
        <f t="shared" ref="CV66:CV75" si="45">CQ66-CS66-CU66</f>
        <v>-1.3096723705530167E-10</v>
      </c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</row>
    <row r="67" spans="1:166" ht="17.25" x14ac:dyDescent="0.4">
      <c r="A67" s="7">
        <v>454426800</v>
      </c>
      <c r="B67" s="7">
        <v>2010</v>
      </c>
      <c r="C67" s="6">
        <v>40909</v>
      </c>
      <c r="D67" s="6">
        <v>48183</v>
      </c>
      <c r="E67" s="9">
        <v>361679.35</v>
      </c>
      <c r="F67" s="9">
        <v>361679.35</v>
      </c>
      <c r="G67" s="8" t="s">
        <v>4</v>
      </c>
      <c r="H67" s="3">
        <v>4.5999999999999999E-2</v>
      </c>
      <c r="I67" s="2">
        <v>338460.39</v>
      </c>
      <c r="J67" s="2">
        <v>7784.59</v>
      </c>
      <c r="K67" s="2">
        <v>6142.31</v>
      </c>
      <c r="L67" s="25">
        <v>332318.08000000002</v>
      </c>
      <c r="M67" s="47">
        <v>7643.32</v>
      </c>
      <c r="N67" s="47">
        <v>6283.58</v>
      </c>
      <c r="O67" s="2">
        <f t="shared" si="28"/>
        <v>326034.5</v>
      </c>
      <c r="P67" s="2">
        <v>7498.79</v>
      </c>
      <c r="Q67" s="2">
        <v>6428.1</v>
      </c>
      <c r="R67" s="2">
        <v>7350.95</v>
      </c>
      <c r="S67" s="2">
        <v>6575.95</v>
      </c>
      <c r="T67" s="2">
        <f t="shared" si="29"/>
        <v>313030.45</v>
      </c>
      <c r="U67" s="2">
        <v>7199.7</v>
      </c>
      <c r="V67" s="2">
        <v>6727.2</v>
      </c>
      <c r="W67" s="2">
        <v>7044.97</v>
      </c>
      <c r="X67" s="2">
        <v>6881.92</v>
      </c>
      <c r="Y67" s="2">
        <f t="shared" si="30"/>
        <v>299421.33</v>
      </c>
      <c r="Z67" s="2">
        <v>6886.69</v>
      </c>
      <c r="AA67" s="2">
        <v>7040.21</v>
      </c>
      <c r="AB67" s="2">
        <v>6724.77</v>
      </c>
      <c r="AC67" s="2">
        <v>7202.13</v>
      </c>
      <c r="AD67" s="2">
        <f t="shared" si="31"/>
        <v>285178.99</v>
      </c>
      <c r="AE67" s="2">
        <v>6559.12</v>
      </c>
      <c r="AF67" s="2">
        <v>7367.78</v>
      </c>
      <c r="AG67" s="2">
        <v>6389.66</v>
      </c>
      <c r="AH67" s="2">
        <v>7537.24</v>
      </c>
      <c r="AI67" s="2">
        <f t="shared" si="32"/>
        <v>270273.96999999997</v>
      </c>
      <c r="AJ67" s="2">
        <v>6216.3</v>
      </c>
      <c r="AK67" s="2">
        <v>7710.59</v>
      </c>
      <c r="AL67" s="2">
        <v>6038.96</v>
      </c>
      <c r="AM67" s="2">
        <v>7887.94</v>
      </c>
      <c r="AN67" s="2">
        <f t="shared" si="33"/>
        <v>254675.43999999994</v>
      </c>
      <c r="AO67" s="2">
        <v>5857.54</v>
      </c>
      <c r="AP67" s="2">
        <v>8069.36</v>
      </c>
      <c r="AQ67" s="2">
        <v>5671.94</v>
      </c>
      <c r="AR67" s="2">
        <v>8254.9599999999991</v>
      </c>
      <c r="AS67" s="2">
        <f t="shared" si="34"/>
        <v>238351.11999999997</v>
      </c>
      <c r="AT67" s="2">
        <v>5482.08</v>
      </c>
      <c r="AU67" s="2">
        <v>8444.82</v>
      </c>
      <c r="AV67" s="2">
        <v>5287.85</v>
      </c>
      <c r="AW67" s="2">
        <v>8639.0499999999993</v>
      </c>
      <c r="AX67" s="2">
        <f t="shared" si="35"/>
        <v>221267.24999999997</v>
      </c>
      <c r="AY67" s="2">
        <v>5089.1499999999996</v>
      </c>
      <c r="AZ67" s="2">
        <v>8837.75</v>
      </c>
      <c r="BA67" s="2">
        <v>4885.88</v>
      </c>
      <c r="BB67" s="2">
        <v>9041.02</v>
      </c>
      <c r="BC67" s="2">
        <f t="shared" si="36"/>
        <v>203388.47999999998</v>
      </c>
      <c r="BD67" s="2">
        <v>4677.9399999999996</v>
      </c>
      <c r="BE67" s="2">
        <v>9248.9599999999991</v>
      </c>
      <c r="BF67" s="2">
        <v>4465.21</v>
      </c>
      <c r="BG67" s="2">
        <v>9461.69</v>
      </c>
      <c r="BH67" s="2">
        <f t="shared" si="37"/>
        <v>184677.83</v>
      </c>
      <c r="BI67" s="2">
        <v>4247.59</v>
      </c>
      <c r="BJ67" s="2">
        <v>9679.31</v>
      </c>
      <c r="BK67" s="2">
        <v>4024.97</v>
      </c>
      <c r="BL67" s="2">
        <v>9901.93</v>
      </c>
      <c r="BM67" s="2">
        <f t="shared" si="38"/>
        <v>165096.59</v>
      </c>
      <c r="BN67" s="2">
        <v>3797.22</v>
      </c>
      <c r="BO67" s="2">
        <v>10129.67</v>
      </c>
      <c r="BP67" s="2">
        <v>3564.24</v>
      </c>
      <c r="BQ67" s="2">
        <v>10362.66</v>
      </c>
      <c r="BR67" s="2">
        <f t="shared" si="39"/>
        <v>144604.25999999998</v>
      </c>
      <c r="BS67" s="2">
        <v>3325.9</v>
      </c>
      <c r="BT67" s="2">
        <v>10601</v>
      </c>
      <c r="BU67" s="2">
        <v>3080.08</v>
      </c>
      <c r="BV67" s="2">
        <v>10844.82</v>
      </c>
      <c r="BW67" s="2">
        <f t="shared" si="40"/>
        <v>123158.43999999997</v>
      </c>
      <c r="BX67" s="2">
        <v>2832.64</v>
      </c>
      <c r="BY67" s="2">
        <v>11094.25</v>
      </c>
      <c r="BZ67" s="2">
        <v>2577.48</v>
      </c>
      <c r="CA67" s="2">
        <v>11349.42</v>
      </c>
      <c r="CB67" s="2">
        <f t="shared" si="41"/>
        <v>100714.76999999997</v>
      </c>
      <c r="CC67" s="2">
        <v>2316.44</v>
      </c>
      <c r="CD67" s="2">
        <v>11610.46</v>
      </c>
      <c r="CE67" s="2">
        <v>2049.4</v>
      </c>
      <c r="CF67" s="2">
        <v>11877.5</v>
      </c>
      <c r="CG67" s="2">
        <f t="shared" si="42"/>
        <v>77226.809999999969</v>
      </c>
      <c r="CH67" s="2">
        <v>1776.22</v>
      </c>
      <c r="CI67" s="2">
        <v>12150.68</v>
      </c>
      <c r="CJ67" s="2">
        <v>1496.75</v>
      </c>
      <c r="CK67" s="2">
        <v>12430.14</v>
      </c>
      <c r="CL67" s="2">
        <f t="shared" si="43"/>
        <v>52645.989999999969</v>
      </c>
      <c r="CM67" s="2">
        <v>1210.8599999999999</v>
      </c>
      <c r="CN67" s="2">
        <v>12716.04</v>
      </c>
      <c r="CO67" s="2">
        <v>918.39</v>
      </c>
      <c r="CP67" s="2">
        <v>13008.51</v>
      </c>
      <c r="CQ67" s="2">
        <f t="shared" si="44"/>
        <v>26921.439999999966</v>
      </c>
      <c r="CR67" s="2">
        <v>619.19000000000005</v>
      </c>
      <c r="CS67" s="2">
        <v>13307.7</v>
      </c>
      <c r="CT67" s="2">
        <v>313.12</v>
      </c>
      <c r="CU67" s="2">
        <v>13613.74</v>
      </c>
      <c r="CV67" s="2">
        <f t="shared" si="45"/>
        <v>-3.4560798667371273E-11</v>
      </c>
      <c r="CW67" s="2"/>
      <c r="CX67" s="2"/>
      <c r="CY67" s="2"/>
      <c r="CZ67" s="2"/>
      <c r="DA67" s="2">
        <f t="shared" ref="DA67:DA75" si="46">CV67-CX67-CZ67</f>
        <v>-3.4560798667371273E-11</v>
      </c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</row>
    <row r="68" spans="1:166" ht="17.25" x14ac:dyDescent="0.4">
      <c r="A68" s="7">
        <v>455290000</v>
      </c>
      <c r="B68" s="7">
        <v>2011</v>
      </c>
      <c r="C68" s="6">
        <v>40909</v>
      </c>
      <c r="D68" s="6">
        <v>48183</v>
      </c>
      <c r="E68" s="9">
        <v>300000</v>
      </c>
      <c r="F68" s="9">
        <v>300000</v>
      </c>
      <c r="G68" s="8" t="s">
        <v>4</v>
      </c>
      <c r="H68" s="3">
        <v>6.515E-2</v>
      </c>
      <c r="I68" s="2">
        <v>284242.90999999997</v>
      </c>
      <c r="J68" s="2">
        <v>9259.2099999999991</v>
      </c>
      <c r="K68" s="2">
        <v>4265.22</v>
      </c>
      <c r="L68" s="25">
        <v>279977.69</v>
      </c>
      <c r="M68" s="47">
        <v>9120.27</v>
      </c>
      <c r="N68" s="47">
        <v>4404.16</v>
      </c>
      <c r="O68" s="2">
        <f t="shared" si="28"/>
        <v>275573.53000000003</v>
      </c>
      <c r="P68" s="2">
        <v>8976.81</v>
      </c>
      <c r="Q68" s="2">
        <v>4547.62</v>
      </c>
      <c r="R68" s="2">
        <v>8828.67</v>
      </c>
      <c r="S68" s="2">
        <v>4695.76</v>
      </c>
      <c r="T68" s="2">
        <f t="shared" si="29"/>
        <v>266330.15000000002</v>
      </c>
      <c r="U68" s="2">
        <v>8675.7000000000007</v>
      </c>
      <c r="V68" s="2">
        <v>4848.7299999999996</v>
      </c>
      <c r="W68" s="2">
        <v>8517.76</v>
      </c>
      <c r="X68" s="2">
        <v>5006.67</v>
      </c>
      <c r="Y68" s="2">
        <f t="shared" si="30"/>
        <v>256474.75</v>
      </c>
      <c r="Z68" s="2">
        <v>8354.67</v>
      </c>
      <c r="AA68" s="2">
        <v>5169.76</v>
      </c>
      <c r="AB68" s="2">
        <v>8186.26</v>
      </c>
      <c r="AC68" s="2">
        <v>5338.17</v>
      </c>
      <c r="AD68" s="2">
        <f t="shared" si="31"/>
        <v>245966.81999999998</v>
      </c>
      <c r="AE68" s="2">
        <v>8012.37</v>
      </c>
      <c r="AF68" s="2">
        <v>5512.06</v>
      </c>
      <c r="AG68" s="2">
        <v>7832.81</v>
      </c>
      <c r="AH68" s="2">
        <v>5691.62</v>
      </c>
      <c r="AI68" s="2">
        <f t="shared" si="32"/>
        <v>234763.13999999998</v>
      </c>
      <c r="AJ68" s="2">
        <v>7647.41</v>
      </c>
      <c r="AK68" s="2">
        <v>5877.02</v>
      </c>
      <c r="AL68" s="2">
        <v>7455.97</v>
      </c>
      <c r="AM68" s="2">
        <v>6068.46</v>
      </c>
      <c r="AN68" s="2">
        <f t="shared" si="33"/>
        <v>222817.66</v>
      </c>
      <c r="AO68" s="2">
        <v>7258.29</v>
      </c>
      <c r="AP68" s="2">
        <v>6266.14</v>
      </c>
      <c r="AQ68" s="2">
        <v>7054.17</v>
      </c>
      <c r="AR68" s="2">
        <v>6470.26</v>
      </c>
      <c r="AS68" s="2">
        <f t="shared" si="34"/>
        <v>210081.25999999998</v>
      </c>
      <c r="AT68" s="2">
        <v>6843.4</v>
      </c>
      <c r="AU68" s="2">
        <v>6681.03</v>
      </c>
      <c r="AV68" s="2">
        <v>6625.76</v>
      </c>
      <c r="AW68" s="2">
        <v>6898.67</v>
      </c>
      <c r="AX68" s="2">
        <f t="shared" si="35"/>
        <v>196501.55999999997</v>
      </c>
      <c r="AY68" s="2">
        <v>6401.04</v>
      </c>
      <c r="AZ68" s="2">
        <v>7123.39</v>
      </c>
      <c r="BA68" s="2">
        <v>6168.99</v>
      </c>
      <c r="BB68" s="2">
        <v>7355.44</v>
      </c>
      <c r="BC68" s="2">
        <f t="shared" si="36"/>
        <v>182022.72999999995</v>
      </c>
      <c r="BD68" s="2">
        <v>5929.39</v>
      </c>
      <c r="BE68" s="2">
        <v>7595.04</v>
      </c>
      <c r="BF68" s="2">
        <v>5681.98</v>
      </c>
      <c r="BG68" s="2">
        <v>7842.45</v>
      </c>
      <c r="BH68" s="2">
        <f t="shared" si="37"/>
        <v>166585.23999999993</v>
      </c>
      <c r="BI68" s="2">
        <v>5426.51</v>
      </c>
      <c r="BJ68" s="2">
        <v>8097.92</v>
      </c>
      <c r="BK68" s="2">
        <v>5162.72</v>
      </c>
      <c r="BL68" s="2">
        <v>8361.7099999999991</v>
      </c>
      <c r="BM68" s="2">
        <f t="shared" si="38"/>
        <v>150125.60999999993</v>
      </c>
      <c r="BN68" s="2">
        <v>4890.34</v>
      </c>
      <c r="BO68" s="2">
        <v>8634.09</v>
      </c>
      <c r="BP68" s="2">
        <v>4609.09</v>
      </c>
      <c r="BQ68" s="2">
        <v>8915.34</v>
      </c>
      <c r="BR68" s="2">
        <f t="shared" si="39"/>
        <v>132576.17999999993</v>
      </c>
      <c r="BS68" s="2">
        <v>4318.67</v>
      </c>
      <c r="BT68" s="2">
        <v>9205.76</v>
      </c>
      <c r="BU68" s="2">
        <v>4018.79</v>
      </c>
      <c r="BV68" s="2">
        <v>9505.64</v>
      </c>
      <c r="BW68" s="2">
        <f t="shared" si="40"/>
        <v>113864.77999999994</v>
      </c>
      <c r="BX68" s="2">
        <v>3709.15</v>
      </c>
      <c r="BY68" s="2">
        <v>9815.2800000000007</v>
      </c>
      <c r="BZ68" s="2">
        <v>3389.41</v>
      </c>
      <c r="CA68" s="2">
        <v>10135.02</v>
      </c>
      <c r="CB68" s="2">
        <f t="shared" si="41"/>
        <v>93914.479999999938</v>
      </c>
      <c r="CC68" s="2">
        <v>3059.26</v>
      </c>
      <c r="CD68" s="2">
        <v>10465.17</v>
      </c>
      <c r="CE68" s="2">
        <v>2718.36</v>
      </c>
      <c r="CF68" s="2">
        <v>10806.07</v>
      </c>
      <c r="CG68" s="2">
        <f t="shared" si="42"/>
        <v>72643.239999999932</v>
      </c>
      <c r="CH68" s="2">
        <v>2366.35</v>
      </c>
      <c r="CI68" s="2">
        <v>11158.08</v>
      </c>
      <c r="CJ68" s="2">
        <v>2002.88</v>
      </c>
      <c r="CK68" s="2">
        <v>11521.55</v>
      </c>
      <c r="CL68" s="2">
        <f t="shared" si="43"/>
        <v>49963.609999999928</v>
      </c>
      <c r="CM68" s="2">
        <v>1627.56</v>
      </c>
      <c r="CN68" s="2">
        <v>11896.87</v>
      </c>
      <c r="CO68" s="2">
        <v>1240.02</v>
      </c>
      <c r="CP68" s="2">
        <v>12284.41</v>
      </c>
      <c r="CQ68" s="2">
        <f t="shared" si="44"/>
        <v>25782.329999999925</v>
      </c>
      <c r="CR68" s="2">
        <v>839.86</v>
      </c>
      <c r="CS68" s="2">
        <v>12684.57</v>
      </c>
      <c r="CT68" s="2">
        <v>426.66</v>
      </c>
      <c r="CU68" s="2">
        <v>13097.76</v>
      </c>
      <c r="CV68" s="2">
        <f t="shared" si="45"/>
        <v>-7.4578565545380116E-11</v>
      </c>
      <c r="CW68" s="2"/>
      <c r="CX68" s="2"/>
      <c r="CY68" s="2"/>
      <c r="CZ68" s="2"/>
      <c r="DA68" s="2">
        <f t="shared" si="46"/>
        <v>-7.4578565545380116E-11</v>
      </c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</row>
    <row r="69" spans="1:166" ht="17.25" x14ac:dyDescent="0.4">
      <c r="A69" s="7">
        <v>455290100</v>
      </c>
      <c r="B69" s="7">
        <v>2011</v>
      </c>
      <c r="C69" s="6">
        <v>40909</v>
      </c>
      <c r="D69" s="6">
        <v>48183</v>
      </c>
      <c r="E69" s="9">
        <v>250000</v>
      </c>
      <c r="F69" s="9">
        <v>250000</v>
      </c>
      <c r="G69" s="8" t="s">
        <v>4</v>
      </c>
      <c r="H69" s="3">
        <v>6.515E-2</v>
      </c>
      <c r="I69" s="2">
        <v>236869.09</v>
      </c>
      <c r="J69" s="2">
        <v>7716.01</v>
      </c>
      <c r="K69" s="2">
        <v>3554.35</v>
      </c>
      <c r="L69" s="25">
        <v>233314.74</v>
      </c>
      <c r="M69" s="47">
        <v>7600.23</v>
      </c>
      <c r="N69" s="47">
        <v>3670.13</v>
      </c>
      <c r="O69" s="2">
        <f t="shared" si="28"/>
        <v>229644.61</v>
      </c>
      <c r="P69" s="2">
        <v>7480.67</v>
      </c>
      <c r="Q69" s="2">
        <v>3789.69</v>
      </c>
      <c r="R69" s="2">
        <v>7357.22</v>
      </c>
      <c r="S69" s="2">
        <v>3913.13</v>
      </c>
      <c r="T69" s="2">
        <f t="shared" si="29"/>
        <v>221941.78999999998</v>
      </c>
      <c r="U69" s="2">
        <v>7229.75</v>
      </c>
      <c r="V69" s="2">
        <v>4040.6</v>
      </c>
      <c r="W69" s="2">
        <v>7098.13</v>
      </c>
      <c r="X69" s="2">
        <v>4172.2299999999996</v>
      </c>
      <c r="Y69" s="2">
        <f t="shared" si="30"/>
        <v>213728.95999999996</v>
      </c>
      <c r="Z69" s="2">
        <v>6992.22</v>
      </c>
      <c r="AA69" s="2">
        <v>4308.1400000000003</v>
      </c>
      <c r="AB69" s="2">
        <v>6821.88</v>
      </c>
      <c r="AC69" s="2">
        <v>4448.47</v>
      </c>
      <c r="AD69" s="2">
        <f t="shared" si="31"/>
        <v>204972.34999999995</v>
      </c>
      <c r="AE69" s="2">
        <v>6676.97</v>
      </c>
      <c r="AF69" s="2">
        <v>4593.38</v>
      </c>
      <c r="AG69" s="2">
        <v>6527.34</v>
      </c>
      <c r="AH69" s="2">
        <v>4743.01</v>
      </c>
      <c r="AI69" s="2">
        <f t="shared" si="32"/>
        <v>195635.95999999993</v>
      </c>
      <c r="AJ69" s="2">
        <v>6372.84</v>
      </c>
      <c r="AK69" s="2">
        <v>4897.5200000000004</v>
      </c>
      <c r="AL69" s="2">
        <v>6213.3</v>
      </c>
      <c r="AM69" s="2">
        <v>5057.05</v>
      </c>
      <c r="AN69" s="2">
        <f t="shared" si="33"/>
        <v>185681.38999999996</v>
      </c>
      <c r="AO69" s="2">
        <v>6048.57</v>
      </c>
      <c r="AP69" s="2">
        <v>5221.79</v>
      </c>
      <c r="AQ69" s="2">
        <v>5878.47</v>
      </c>
      <c r="AR69" s="2">
        <v>5391.89</v>
      </c>
      <c r="AS69" s="2">
        <f t="shared" si="34"/>
        <v>175067.70999999993</v>
      </c>
      <c r="AT69" s="2">
        <v>5702.83</v>
      </c>
      <c r="AU69" s="2">
        <v>5567.53</v>
      </c>
      <c r="AV69" s="2">
        <v>5521.47</v>
      </c>
      <c r="AW69" s="2">
        <v>5748.89</v>
      </c>
      <c r="AX69" s="2">
        <f t="shared" si="35"/>
        <v>163751.28999999992</v>
      </c>
      <c r="AY69" s="2">
        <v>5334.2</v>
      </c>
      <c r="AZ69" s="2">
        <v>5936.16</v>
      </c>
      <c r="BA69" s="2">
        <v>5140.83</v>
      </c>
      <c r="BB69" s="2">
        <v>6129.53</v>
      </c>
      <c r="BC69" s="2">
        <f t="shared" si="36"/>
        <v>151685.59999999992</v>
      </c>
      <c r="BD69" s="2">
        <v>4941.16</v>
      </c>
      <c r="BE69" s="2">
        <v>6329.2</v>
      </c>
      <c r="BF69" s="2">
        <v>4734.9799999999996</v>
      </c>
      <c r="BG69" s="2">
        <v>6535.37</v>
      </c>
      <c r="BH69" s="2">
        <f t="shared" si="37"/>
        <v>138821.02999999991</v>
      </c>
      <c r="BI69" s="2">
        <v>4522.09</v>
      </c>
      <c r="BJ69" s="2">
        <v>6748.26</v>
      </c>
      <c r="BK69" s="2">
        <v>4302.2700000000004</v>
      </c>
      <c r="BL69" s="2">
        <v>6968.09</v>
      </c>
      <c r="BM69" s="2">
        <f t="shared" si="38"/>
        <v>125104.67999999991</v>
      </c>
      <c r="BN69" s="2">
        <v>4075.28</v>
      </c>
      <c r="BO69" s="2">
        <v>7195.07</v>
      </c>
      <c r="BP69" s="2">
        <v>3840.91</v>
      </c>
      <c r="BQ69" s="2">
        <v>7429.45</v>
      </c>
      <c r="BR69" s="2">
        <f t="shared" si="39"/>
        <v>110480.1599999999</v>
      </c>
      <c r="BS69" s="2">
        <v>3598.89</v>
      </c>
      <c r="BT69" s="2">
        <v>7671.47</v>
      </c>
      <c r="BU69" s="2">
        <v>3348.99</v>
      </c>
      <c r="BV69" s="2">
        <v>7921.37</v>
      </c>
      <c r="BW69" s="2">
        <f t="shared" si="40"/>
        <v>94887.319999999905</v>
      </c>
      <c r="BX69" s="2">
        <v>3090.95</v>
      </c>
      <c r="BY69" s="2">
        <v>8179.4</v>
      </c>
      <c r="BZ69" s="2">
        <v>2824.51</v>
      </c>
      <c r="CA69" s="2">
        <v>8445.85</v>
      </c>
      <c r="CB69" s="2">
        <f t="shared" si="41"/>
        <v>78262.069999999905</v>
      </c>
      <c r="CC69" s="2">
        <v>2549.39</v>
      </c>
      <c r="CD69" s="2">
        <v>8720.9699999999993</v>
      </c>
      <c r="CE69" s="2">
        <v>2265.3000000000002</v>
      </c>
      <c r="CF69" s="2">
        <v>9005.06</v>
      </c>
      <c r="CG69" s="2">
        <f t="shared" si="42"/>
        <v>60536.039999999906</v>
      </c>
      <c r="CH69" s="2">
        <v>1971.96</v>
      </c>
      <c r="CI69" s="2">
        <v>9298.4</v>
      </c>
      <c r="CJ69" s="2">
        <v>1669.07</v>
      </c>
      <c r="CK69" s="2">
        <v>9601.2900000000009</v>
      </c>
      <c r="CL69" s="2">
        <f t="shared" si="43"/>
        <v>41636.349999999904</v>
      </c>
      <c r="CM69" s="2">
        <v>1356.3</v>
      </c>
      <c r="CN69" s="2">
        <v>9914.0499999999993</v>
      </c>
      <c r="CO69" s="2">
        <v>1033.3499999999999</v>
      </c>
      <c r="CP69" s="2">
        <v>10237</v>
      </c>
      <c r="CQ69" s="2">
        <f t="shared" si="44"/>
        <v>21485.299999999905</v>
      </c>
      <c r="CR69" s="2">
        <v>699.88</v>
      </c>
      <c r="CS69" s="2">
        <v>10570.48</v>
      </c>
      <c r="CT69" s="2">
        <v>355.55</v>
      </c>
      <c r="CU69" s="2">
        <v>10914.82</v>
      </c>
      <c r="CV69" s="2">
        <f t="shared" si="45"/>
        <v>-9.4587448984384537E-11</v>
      </c>
      <c r="CW69" s="2"/>
      <c r="CX69" s="2"/>
      <c r="CY69" s="2"/>
      <c r="CZ69" s="2"/>
      <c r="DA69" s="2">
        <f t="shared" si="46"/>
        <v>-9.4587448984384537E-11</v>
      </c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</row>
    <row r="70" spans="1:166" ht="17.25" x14ac:dyDescent="0.4">
      <c r="A70" s="7">
        <v>455290200</v>
      </c>
      <c r="B70" s="7">
        <v>2011</v>
      </c>
      <c r="C70" s="6">
        <v>40909</v>
      </c>
      <c r="D70" s="6">
        <v>48183</v>
      </c>
      <c r="E70" s="9">
        <v>100000</v>
      </c>
      <c r="F70" s="9">
        <v>100000</v>
      </c>
      <c r="G70" s="8" t="s">
        <v>4</v>
      </c>
      <c r="H70" s="3">
        <v>6.515E-2</v>
      </c>
      <c r="I70" s="2">
        <v>94747.64</v>
      </c>
      <c r="J70" s="2">
        <v>3086.4</v>
      </c>
      <c r="K70" s="2">
        <v>1421.74</v>
      </c>
      <c r="L70" s="25">
        <v>93325.9</v>
      </c>
      <c r="M70" s="47">
        <v>3040.09</v>
      </c>
      <c r="N70" s="47">
        <v>1468.05</v>
      </c>
      <c r="O70" s="2">
        <f t="shared" si="28"/>
        <v>91857.849999999991</v>
      </c>
      <c r="P70" s="2">
        <v>2992.27</v>
      </c>
      <c r="Q70" s="2">
        <v>1515.87</v>
      </c>
      <c r="R70" s="2">
        <v>2942.98</v>
      </c>
      <c r="S70" s="2">
        <v>1565.25</v>
      </c>
      <c r="T70" s="2">
        <f t="shared" si="29"/>
        <v>88776.73</v>
      </c>
      <c r="U70" s="2">
        <v>2891.9</v>
      </c>
      <c r="V70" s="2">
        <v>1616.24</v>
      </c>
      <c r="W70" s="2">
        <v>2839.25</v>
      </c>
      <c r="X70" s="2">
        <v>1668.89</v>
      </c>
      <c r="Y70" s="2">
        <f t="shared" si="30"/>
        <v>85491.599999999991</v>
      </c>
      <c r="Z70" s="2">
        <v>2784.89</v>
      </c>
      <c r="AA70" s="2">
        <v>1723.25</v>
      </c>
      <c r="AB70" s="2">
        <v>2728.75</v>
      </c>
      <c r="AC70" s="2">
        <v>1779.39</v>
      </c>
      <c r="AD70" s="2">
        <f t="shared" si="31"/>
        <v>81988.959999999992</v>
      </c>
      <c r="AE70" s="2">
        <v>2670.79</v>
      </c>
      <c r="AF70" s="2">
        <v>1837.35</v>
      </c>
      <c r="AG70" s="2">
        <v>2610.94</v>
      </c>
      <c r="AH70" s="2">
        <v>1897.21</v>
      </c>
      <c r="AI70" s="2">
        <f t="shared" si="32"/>
        <v>78254.39999999998</v>
      </c>
      <c r="AJ70" s="2">
        <v>2549.14</v>
      </c>
      <c r="AK70" s="2">
        <v>1959.01</v>
      </c>
      <c r="AL70" s="2">
        <v>2485.3200000000002</v>
      </c>
      <c r="AM70" s="2">
        <v>2022.82</v>
      </c>
      <c r="AN70" s="2">
        <f t="shared" si="33"/>
        <v>74272.569999999978</v>
      </c>
      <c r="AO70" s="2">
        <v>2419.4299999999998</v>
      </c>
      <c r="AP70" s="2">
        <v>2088.71</v>
      </c>
      <c r="AQ70" s="2">
        <v>2351.39</v>
      </c>
      <c r="AR70" s="2">
        <v>2156.75</v>
      </c>
      <c r="AS70" s="2">
        <f t="shared" si="34"/>
        <v>70027.109999999971</v>
      </c>
      <c r="AT70" s="2">
        <v>2281.13</v>
      </c>
      <c r="AU70" s="2">
        <v>2227.0100000000002</v>
      </c>
      <c r="AV70" s="2">
        <v>2208.59</v>
      </c>
      <c r="AW70" s="2">
        <v>2299.56</v>
      </c>
      <c r="AX70" s="2">
        <f t="shared" si="35"/>
        <v>65500.539999999979</v>
      </c>
      <c r="AY70" s="2">
        <v>2133.6799999999998</v>
      </c>
      <c r="AZ70" s="2">
        <v>2374.46</v>
      </c>
      <c r="BA70" s="2">
        <v>2056.33</v>
      </c>
      <c r="BB70" s="2">
        <v>2451.81</v>
      </c>
      <c r="BC70" s="2">
        <f t="shared" si="36"/>
        <v>60674.269999999982</v>
      </c>
      <c r="BD70" s="2">
        <v>1976.46</v>
      </c>
      <c r="BE70" s="2">
        <v>2531.6799999999998</v>
      </c>
      <c r="BF70" s="2">
        <v>1893.99</v>
      </c>
      <c r="BG70" s="2">
        <v>2614.15</v>
      </c>
      <c r="BH70" s="2">
        <f t="shared" si="37"/>
        <v>55528.439999999981</v>
      </c>
      <c r="BI70" s="2">
        <v>1808.84</v>
      </c>
      <c r="BJ70" s="2">
        <v>2699.31</v>
      </c>
      <c r="BK70" s="2">
        <v>1720.91</v>
      </c>
      <c r="BL70" s="2">
        <v>2787.24</v>
      </c>
      <c r="BM70" s="2">
        <f t="shared" si="38"/>
        <v>50041.889999999985</v>
      </c>
      <c r="BN70" s="2">
        <v>1630.11</v>
      </c>
      <c r="BO70" s="2">
        <v>2878.03</v>
      </c>
      <c r="BP70" s="2">
        <v>1536.36</v>
      </c>
      <c r="BQ70" s="2">
        <v>2971.78</v>
      </c>
      <c r="BR70" s="2">
        <f t="shared" si="39"/>
        <v>44192.079999999987</v>
      </c>
      <c r="BS70" s="2">
        <v>1439.56</v>
      </c>
      <c r="BT70" s="2">
        <v>3068.59</v>
      </c>
      <c r="BU70" s="2">
        <v>1339.6</v>
      </c>
      <c r="BV70" s="2">
        <v>3168.55</v>
      </c>
      <c r="BW70" s="2">
        <f t="shared" si="40"/>
        <v>37954.939999999988</v>
      </c>
      <c r="BX70" s="2">
        <v>1236.3800000000001</v>
      </c>
      <c r="BY70" s="2">
        <v>3271.76</v>
      </c>
      <c r="BZ70" s="2">
        <v>1129.8</v>
      </c>
      <c r="CA70" s="2">
        <v>3378.34</v>
      </c>
      <c r="CB70" s="2">
        <f t="shared" si="41"/>
        <v>31304.839999999986</v>
      </c>
      <c r="CC70" s="2">
        <v>1019.75</v>
      </c>
      <c r="CD70" s="2">
        <v>3488.39</v>
      </c>
      <c r="CE70" s="2">
        <v>906.12</v>
      </c>
      <c r="CF70" s="2">
        <v>3602.02</v>
      </c>
      <c r="CG70" s="2">
        <f t="shared" si="42"/>
        <v>24214.429999999986</v>
      </c>
      <c r="CH70" s="2">
        <v>788.78</v>
      </c>
      <c r="CI70" s="2">
        <v>3719.36</v>
      </c>
      <c r="CJ70" s="2">
        <v>667.63</v>
      </c>
      <c r="CK70" s="2">
        <v>3840.52</v>
      </c>
      <c r="CL70" s="2">
        <f t="shared" si="43"/>
        <v>16654.549999999985</v>
      </c>
      <c r="CM70" s="2">
        <v>542.52</v>
      </c>
      <c r="CN70" s="2">
        <v>3965.62</v>
      </c>
      <c r="CO70" s="2">
        <v>413.34</v>
      </c>
      <c r="CP70" s="2">
        <v>4094.8</v>
      </c>
      <c r="CQ70" s="2">
        <f t="shared" si="44"/>
        <v>8594.1299999999865</v>
      </c>
      <c r="CR70" s="2">
        <v>279.95</v>
      </c>
      <c r="CS70" s="2">
        <v>4228.1899999999996</v>
      </c>
      <c r="CT70" s="2">
        <v>142.22</v>
      </c>
      <c r="CU70" s="2">
        <v>4365.9399999999996</v>
      </c>
      <c r="CV70" s="2">
        <f t="shared" si="45"/>
        <v>-1.2732925824820995E-11</v>
      </c>
      <c r="CW70" s="2"/>
      <c r="CX70" s="2"/>
      <c r="CY70" s="2"/>
      <c r="CZ70" s="2"/>
      <c r="DA70" s="2">
        <f t="shared" si="46"/>
        <v>-1.2732925824820995E-11</v>
      </c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</row>
    <row r="71" spans="1:166" ht="17.25" x14ac:dyDescent="0.4">
      <c r="A71" s="7">
        <v>600557400</v>
      </c>
      <c r="B71" s="7">
        <v>2012</v>
      </c>
      <c r="C71" s="6">
        <v>41456</v>
      </c>
      <c r="D71" s="6">
        <v>48731</v>
      </c>
      <c r="E71" s="9">
        <v>50000</v>
      </c>
      <c r="F71" s="9">
        <v>50000</v>
      </c>
      <c r="G71" s="8" t="s">
        <v>3</v>
      </c>
      <c r="H71" s="3">
        <v>4.7489999999999997E-2</v>
      </c>
      <c r="I71" s="2">
        <f>I74</f>
        <v>49237.31</v>
      </c>
      <c r="J71" s="2">
        <v>1169.1400000000001</v>
      </c>
      <c r="K71" s="2">
        <v>780.8</v>
      </c>
      <c r="L71" s="25">
        <v>48456.5</v>
      </c>
      <c r="M71" s="47">
        <v>1150.5999999999999</v>
      </c>
      <c r="N71" s="47">
        <v>799.34</v>
      </c>
      <c r="O71" s="2">
        <f t="shared" si="28"/>
        <v>47657.16</v>
      </c>
      <c r="P71" s="2">
        <v>1131.6199999999999</v>
      </c>
      <c r="Q71" s="2">
        <v>818.32</v>
      </c>
      <c r="R71" s="2">
        <v>1112.19</v>
      </c>
      <c r="S71" s="2">
        <v>837.76</v>
      </c>
      <c r="T71" s="2">
        <f t="shared" si="29"/>
        <v>46001.08</v>
      </c>
      <c r="U71" s="2">
        <v>1092.3</v>
      </c>
      <c r="V71" s="2">
        <v>857.65</v>
      </c>
      <c r="W71" s="2">
        <v>1071.93</v>
      </c>
      <c r="X71" s="2">
        <v>878.01</v>
      </c>
      <c r="Y71" s="2">
        <f t="shared" si="30"/>
        <v>44265.42</v>
      </c>
      <c r="Z71" s="2">
        <v>1051.08</v>
      </c>
      <c r="AA71" s="2">
        <v>898.86</v>
      </c>
      <c r="AB71" s="2">
        <v>1029.74</v>
      </c>
      <c r="AC71" s="2">
        <v>920.21</v>
      </c>
      <c r="AD71" s="2">
        <f t="shared" si="31"/>
        <v>42446.35</v>
      </c>
      <c r="AE71" s="2">
        <v>1007.89</v>
      </c>
      <c r="AF71" s="2">
        <v>942.06</v>
      </c>
      <c r="AG71" s="2">
        <v>985.52</v>
      </c>
      <c r="AH71" s="2">
        <v>964.42</v>
      </c>
      <c r="AI71" s="2">
        <f t="shared" si="32"/>
        <v>40539.870000000003</v>
      </c>
      <c r="AJ71" s="2">
        <v>962.62</v>
      </c>
      <c r="AK71" s="2">
        <v>987.33</v>
      </c>
      <c r="AL71" s="2">
        <v>939.18</v>
      </c>
      <c r="AM71" s="2">
        <v>1010.77</v>
      </c>
      <c r="AN71" s="2">
        <f t="shared" si="33"/>
        <v>38541.770000000004</v>
      </c>
      <c r="AO71" s="2">
        <v>915.17</v>
      </c>
      <c r="AP71" s="2">
        <v>1034.77</v>
      </c>
      <c r="AQ71" s="2">
        <v>890.6</v>
      </c>
      <c r="AR71" s="2">
        <v>1059.3399999999999</v>
      </c>
      <c r="AS71" s="2">
        <f t="shared" si="34"/>
        <v>36447.660000000011</v>
      </c>
      <c r="AT71" s="2">
        <v>865.45</v>
      </c>
      <c r="AU71" s="2">
        <v>1084.49</v>
      </c>
      <c r="AV71" s="2">
        <v>839.7</v>
      </c>
      <c r="AW71" s="2">
        <v>1110.25</v>
      </c>
      <c r="AX71" s="2">
        <f t="shared" si="35"/>
        <v>34252.920000000013</v>
      </c>
      <c r="AY71" s="2">
        <v>813.34</v>
      </c>
      <c r="AZ71" s="2">
        <v>1136.6099999999999</v>
      </c>
      <c r="BA71" s="2">
        <v>786.35</v>
      </c>
      <c r="BB71" s="2">
        <v>1163.5999999999999</v>
      </c>
      <c r="BC71" s="2">
        <f t="shared" si="36"/>
        <v>31952.710000000014</v>
      </c>
      <c r="BD71" s="2">
        <v>758.72</v>
      </c>
      <c r="BE71" s="2">
        <v>1191.23</v>
      </c>
      <c r="BF71" s="2">
        <v>730.43</v>
      </c>
      <c r="BG71" s="2">
        <v>1219.51</v>
      </c>
      <c r="BH71" s="2">
        <f t="shared" si="37"/>
        <v>29541.970000000016</v>
      </c>
      <c r="BI71" s="2">
        <v>701.47</v>
      </c>
      <c r="BJ71" s="2">
        <v>1248.47</v>
      </c>
      <c r="BK71" s="2">
        <v>671.83</v>
      </c>
      <c r="BL71" s="2">
        <v>1278.1099999999999</v>
      </c>
      <c r="BM71" s="2">
        <f t="shared" si="38"/>
        <v>27015.390000000014</v>
      </c>
      <c r="BN71" s="2">
        <v>641.48</v>
      </c>
      <c r="BO71" s="2">
        <v>1308.46</v>
      </c>
      <c r="BP71" s="2">
        <v>610.41</v>
      </c>
      <c r="BQ71" s="2">
        <v>1339.53</v>
      </c>
      <c r="BR71" s="2">
        <f t="shared" si="39"/>
        <v>24367.400000000016</v>
      </c>
      <c r="BS71" s="2">
        <v>578.6</v>
      </c>
      <c r="BT71" s="2">
        <v>1371.34</v>
      </c>
      <c r="BU71" s="2">
        <v>546.04</v>
      </c>
      <c r="BV71" s="2">
        <v>1403.9</v>
      </c>
      <c r="BW71" s="2">
        <f t="shared" si="40"/>
        <v>21592.160000000014</v>
      </c>
      <c r="BX71" s="2">
        <v>512.71</v>
      </c>
      <c r="BY71" s="2">
        <v>1437.24</v>
      </c>
      <c r="BZ71" s="2">
        <v>478.58</v>
      </c>
      <c r="CA71" s="2">
        <v>1471.37</v>
      </c>
      <c r="CB71" s="2">
        <f t="shared" si="41"/>
        <v>18683.550000000014</v>
      </c>
      <c r="CC71" s="2">
        <v>443.64</v>
      </c>
      <c r="CD71" s="2">
        <v>1506.3</v>
      </c>
      <c r="CE71" s="2">
        <v>407.87</v>
      </c>
      <c r="CF71" s="2">
        <v>1542.07</v>
      </c>
      <c r="CG71" s="2">
        <f t="shared" si="42"/>
        <v>15635.180000000015</v>
      </c>
      <c r="CH71" s="2">
        <v>371.26</v>
      </c>
      <c r="CI71" s="2">
        <v>1578.69</v>
      </c>
      <c r="CJ71" s="2">
        <v>333.77</v>
      </c>
      <c r="CK71" s="2">
        <v>1616.17</v>
      </c>
      <c r="CL71" s="2">
        <f t="shared" si="43"/>
        <v>12440.320000000014</v>
      </c>
      <c r="CM71" s="2">
        <v>295.39999999999998</v>
      </c>
      <c r="CN71" s="2">
        <v>1654.55</v>
      </c>
      <c r="CO71" s="2">
        <v>256.11</v>
      </c>
      <c r="CP71" s="2">
        <v>1693.84</v>
      </c>
      <c r="CQ71" s="2">
        <f t="shared" si="44"/>
        <v>9091.9300000000148</v>
      </c>
      <c r="CR71" s="2">
        <v>215.89</v>
      </c>
      <c r="CS71" s="2">
        <v>1734.06</v>
      </c>
      <c r="CT71" s="2">
        <v>174.71</v>
      </c>
      <c r="CU71" s="2">
        <v>1775.23</v>
      </c>
      <c r="CV71" s="2">
        <f t="shared" si="45"/>
        <v>5582.6400000000158</v>
      </c>
      <c r="CW71" s="2">
        <v>132.56</v>
      </c>
      <c r="CX71" s="2">
        <v>1817.38</v>
      </c>
      <c r="CY71" s="2">
        <v>89.41</v>
      </c>
      <c r="CZ71" s="2">
        <v>1860.54</v>
      </c>
      <c r="DA71" s="2">
        <f t="shared" si="46"/>
        <v>1904.7200000000157</v>
      </c>
      <c r="DB71" s="2">
        <v>45.23</v>
      </c>
      <c r="DC71" s="2">
        <v>1904.72</v>
      </c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</row>
    <row r="72" spans="1:166" ht="17.25" x14ac:dyDescent="0.4">
      <c r="A72" s="7">
        <v>600558900</v>
      </c>
      <c r="B72" s="7">
        <v>2012</v>
      </c>
      <c r="C72" s="6">
        <v>41456</v>
      </c>
      <c r="D72" s="6">
        <v>48731</v>
      </c>
      <c r="E72" s="9">
        <v>100000</v>
      </c>
      <c r="F72" s="9">
        <v>100000</v>
      </c>
      <c r="G72" s="8" t="s">
        <v>3</v>
      </c>
      <c r="H72" s="3">
        <v>4.7489999999999997E-2</v>
      </c>
      <c r="I72" s="2">
        <v>98474.61</v>
      </c>
      <c r="J72" s="2">
        <v>2338.2800000000002</v>
      </c>
      <c r="K72" s="2">
        <v>1561.61</v>
      </c>
      <c r="L72" s="25">
        <v>96913</v>
      </c>
      <c r="M72" s="47">
        <v>2301.1999999999998</v>
      </c>
      <c r="N72" s="47">
        <v>1598.69</v>
      </c>
      <c r="O72" s="2">
        <f t="shared" si="28"/>
        <v>95314.31</v>
      </c>
      <c r="P72" s="2">
        <v>2263.2399999999998</v>
      </c>
      <c r="Q72" s="2">
        <v>1636.65</v>
      </c>
      <c r="R72" s="2">
        <v>2224.38</v>
      </c>
      <c r="S72" s="2">
        <v>1675.51</v>
      </c>
      <c r="T72" s="2">
        <f t="shared" si="29"/>
        <v>92002.150000000009</v>
      </c>
      <c r="U72" s="2">
        <v>2184.59</v>
      </c>
      <c r="V72" s="2">
        <v>1715.3</v>
      </c>
      <c r="W72" s="2">
        <v>2143.86</v>
      </c>
      <c r="X72" s="2">
        <v>1756.03</v>
      </c>
      <c r="Y72" s="2">
        <f t="shared" si="30"/>
        <v>88530.82</v>
      </c>
      <c r="Z72" s="2">
        <v>2102.16</v>
      </c>
      <c r="AA72" s="2">
        <v>1797.72</v>
      </c>
      <c r="AB72" s="2">
        <v>2059.48</v>
      </c>
      <c r="AC72" s="2">
        <v>1840.41</v>
      </c>
      <c r="AD72" s="2">
        <f t="shared" si="31"/>
        <v>84892.69</v>
      </c>
      <c r="AE72" s="2">
        <v>2015.78</v>
      </c>
      <c r="AF72" s="2">
        <v>1884.11</v>
      </c>
      <c r="AG72" s="2">
        <v>1971.04</v>
      </c>
      <c r="AH72" s="2">
        <v>1928.85</v>
      </c>
      <c r="AI72" s="2">
        <f t="shared" si="32"/>
        <v>81079.73</v>
      </c>
      <c r="AJ72" s="2">
        <v>1925.24</v>
      </c>
      <c r="AK72" s="2">
        <v>1974.65</v>
      </c>
      <c r="AL72" s="2">
        <v>1878.35</v>
      </c>
      <c r="AM72" s="2">
        <v>2021.54</v>
      </c>
      <c r="AN72" s="2">
        <f t="shared" si="33"/>
        <v>77083.540000000008</v>
      </c>
      <c r="AO72" s="2">
        <v>1830.35</v>
      </c>
      <c r="AP72" s="2">
        <v>2069.54</v>
      </c>
      <c r="AQ72" s="2">
        <v>1781.21</v>
      </c>
      <c r="AR72" s="2">
        <v>2118.6799999999998</v>
      </c>
      <c r="AS72" s="2">
        <f t="shared" si="34"/>
        <v>72895.320000000022</v>
      </c>
      <c r="AT72" s="2">
        <v>1730.9</v>
      </c>
      <c r="AU72" s="2">
        <v>2168.9899999999998</v>
      </c>
      <c r="AV72" s="2">
        <v>1679.4</v>
      </c>
      <c r="AW72" s="2">
        <v>2220.4899999999998</v>
      </c>
      <c r="AX72" s="2">
        <f t="shared" si="35"/>
        <v>68505.840000000011</v>
      </c>
      <c r="AY72" s="2">
        <v>1626.67</v>
      </c>
      <c r="AZ72" s="2">
        <v>2273.2199999999998</v>
      </c>
      <c r="BA72" s="2">
        <v>1572.69</v>
      </c>
      <c r="BB72" s="2">
        <v>2327.19</v>
      </c>
      <c r="BC72" s="2">
        <f t="shared" si="36"/>
        <v>63905.430000000008</v>
      </c>
      <c r="BD72" s="2">
        <v>1517.43</v>
      </c>
      <c r="BE72" s="2">
        <v>2382.4499999999998</v>
      </c>
      <c r="BF72" s="2">
        <v>1460.86</v>
      </c>
      <c r="BG72" s="2">
        <v>2439.0300000000002</v>
      </c>
      <c r="BH72" s="2">
        <f t="shared" si="37"/>
        <v>59083.950000000012</v>
      </c>
      <c r="BI72" s="2">
        <v>1402.95</v>
      </c>
      <c r="BJ72" s="2">
        <v>2496.94</v>
      </c>
      <c r="BK72" s="2">
        <v>1343.66</v>
      </c>
      <c r="BL72" s="2">
        <v>2556.23</v>
      </c>
      <c r="BM72" s="2">
        <f t="shared" si="38"/>
        <v>54030.780000000006</v>
      </c>
      <c r="BN72" s="2">
        <v>1282.96</v>
      </c>
      <c r="BO72" s="2">
        <v>2616.9299999999998</v>
      </c>
      <c r="BP72" s="2">
        <v>1220.82</v>
      </c>
      <c r="BQ72" s="2">
        <v>2679.07</v>
      </c>
      <c r="BR72" s="2">
        <f t="shared" si="39"/>
        <v>48734.780000000006</v>
      </c>
      <c r="BS72" s="2">
        <v>1157.21</v>
      </c>
      <c r="BT72" s="2">
        <v>2742.68</v>
      </c>
      <c r="BU72" s="2">
        <v>1092.08</v>
      </c>
      <c r="BV72" s="2">
        <v>2807.81</v>
      </c>
      <c r="BW72" s="2">
        <f t="shared" si="40"/>
        <v>43184.290000000008</v>
      </c>
      <c r="BX72" s="2">
        <v>1025.4100000000001</v>
      </c>
      <c r="BY72" s="2">
        <v>2874.48</v>
      </c>
      <c r="BZ72" s="2">
        <v>957.16</v>
      </c>
      <c r="CA72" s="2">
        <v>2942.73</v>
      </c>
      <c r="CB72" s="2">
        <f t="shared" si="41"/>
        <v>37367.08</v>
      </c>
      <c r="CC72" s="2">
        <v>887.28</v>
      </c>
      <c r="CD72" s="2">
        <v>3012.61</v>
      </c>
      <c r="CE72" s="2">
        <v>815.75</v>
      </c>
      <c r="CF72" s="2">
        <v>3084.14</v>
      </c>
      <c r="CG72" s="2">
        <f t="shared" si="42"/>
        <v>31270.33</v>
      </c>
      <c r="CH72" s="2">
        <v>742.51</v>
      </c>
      <c r="CI72" s="2">
        <v>3157.37</v>
      </c>
      <c r="CJ72" s="2">
        <v>667.54</v>
      </c>
      <c r="CK72" s="2">
        <v>3232.35</v>
      </c>
      <c r="CL72" s="2">
        <f t="shared" si="43"/>
        <v>24880.610000000004</v>
      </c>
      <c r="CM72" s="2">
        <v>590.79</v>
      </c>
      <c r="CN72" s="2">
        <v>3309.1</v>
      </c>
      <c r="CO72" s="2">
        <v>512.22</v>
      </c>
      <c r="CP72" s="2">
        <v>3387.67</v>
      </c>
      <c r="CQ72" s="2">
        <f t="shared" si="44"/>
        <v>18183.840000000004</v>
      </c>
      <c r="CR72" s="2">
        <v>431.78</v>
      </c>
      <c r="CS72" s="2">
        <v>3468.11</v>
      </c>
      <c r="CT72" s="2">
        <v>349.43</v>
      </c>
      <c r="CU72" s="2">
        <v>3550.46</v>
      </c>
      <c r="CV72" s="2">
        <f t="shared" si="45"/>
        <v>11165.270000000004</v>
      </c>
      <c r="CW72" s="2">
        <v>265.12</v>
      </c>
      <c r="CX72" s="2">
        <v>3634.77</v>
      </c>
      <c r="CY72" s="2">
        <v>178.81</v>
      </c>
      <c r="CZ72" s="2">
        <v>3721.08</v>
      </c>
      <c r="DA72" s="2">
        <f t="shared" si="46"/>
        <v>3809.4200000000037</v>
      </c>
      <c r="DB72" s="2">
        <v>90.45</v>
      </c>
      <c r="DC72" s="2">
        <v>3809.42</v>
      </c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</row>
    <row r="73" spans="1:166" ht="17.25" x14ac:dyDescent="0.4">
      <c r="A73" s="7">
        <v>600559600</v>
      </c>
      <c r="B73" s="7">
        <v>2012</v>
      </c>
      <c r="C73" s="6">
        <v>41456</v>
      </c>
      <c r="D73" s="6">
        <v>48731</v>
      </c>
      <c r="E73" s="9">
        <v>100000</v>
      </c>
      <c r="F73" s="9">
        <v>100000</v>
      </c>
      <c r="G73" s="8" t="s">
        <v>3</v>
      </c>
      <c r="H73" s="3">
        <v>4.7489999999999997E-2</v>
      </c>
      <c r="I73" s="2">
        <f>I72</f>
        <v>98474.61</v>
      </c>
      <c r="J73" s="2">
        <v>2338.2800000000002</v>
      </c>
      <c r="K73" s="2">
        <v>1561.61</v>
      </c>
      <c r="L73" s="25">
        <f>L72</f>
        <v>96913</v>
      </c>
      <c r="M73" s="55">
        <f>M72</f>
        <v>2301.1999999999998</v>
      </c>
      <c r="N73" s="55">
        <f>N72</f>
        <v>1598.69</v>
      </c>
      <c r="O73" s="2">
        <f t="shared" si="28"/>
        <v>95314.31</v>
      </c>
      <c r="P73" s="36">
        <f>P72</f>
        <v>2263.2399999999998</v>
      </c>
      <c r="Q73" s="36">
        <f>Q72</f>
        <v>1636.65</v>
      </c>
      <c r="R73" s="36">
        <f>R72</f>
        <v>2224.38</v>
      </c>
      <c r="S73" s="36">
        <f>S72</f>
        <v>1675.51</v>
      </c>
      <c r="T73" s="2">
        <f t="shared" si="29"/>
        <v>92002.150000000009</v>
      </c>
      <c r="U73" s="36">
        <f>U72</f>
        <v>2184.59</v>
      </c>
      <c r="V73" s="36">
        <f>V72</f>
        <v>1715.3</v>
      </c>
      <c r="W73" s="36">
        <f>W72</f>
        <v>2143.86</v>
      </c>
      <c r="X73" s="36">
        <f>X72</f>
        <v>1756.03</v>
      </c>
      <c r="Y73" s="2">
        <f t="shared" si="30"/>
        <v>88530.82</v>
      </c>
      <c r="Z73" s="36">
        <f>Z72</f>
        <v>2102.16</v>
      </c>
      <c r="AA73" s="36">
        <f>AA72</f>
        <v>1797.72</v>
      </c>
      <c r="AB73" s="36">
        <f>AB72</f>
        <v>2059.48</v>
      </c>
      <c r="AC73" s="36">
        <f>AC72</f>
        <v>1840.41</v>
      </c>
      <c r="AD73" s="2">
        <f t="shared" si="31"/>
        <v>84892.69</v>
      </c>
      <c r="AE73" s="36">
        <f>AE72</f>
        <v>2015.78</v>
      </c>
      <c r="AF73" s="36">
        <f>AF72</f>
        <v>1884.11</v>
      </c>
      <c r="AG73" s="36">
        <f>AG72</f>
        <v>1971.04</v>
      </c>
      <c r="AH73" s="36">
        <f>AH72</f>
        <v>1928.85</v>
      </c>
      <c r="AI73" s="2">
        <f t="shared" si="32"/>
        <v>81079.73</v>
      </c>
      <c r="AJ73" s="36">
        <f>AJ72</f>
        <v>1925.24</v>
      </c>
      <c r="AK73" s="36">
        <f>AK72</f>
        <v>1974.65</v>
      </c>
      <c r="AL73" s="36">
        <f>AL72</f>
        <v>1878.35</v>
      </c>
      <c r="AM73" s="36">
        <f>AM72</f>
        <v>2021.54</v>
      </c>
      <c r="AN73" s="2">
        <f t="shared" si="33"/>
        <v>77083.540000000008</v>
      </c>
      <c r="AO73" s="36">
        <f>AO72</f>
        <v>1830.35</v>
      </c>
      <c r="AP73" s="36">
        <f>AP72</f>
        <v>2069.54</v>
      </c>
      <c r="AQ73" s="36">
        <f>AQ72</f>
        <v>1781.21</v>
      </c>
      <c r="AR73" s="36">
        <f>AR72</f>
        <v>2118.6799999999998</v>
      </c>
      <c r="AS73" s="2">
        <f t="shared" si="34"/>
        <v>72895.320000000022</v>
      </c>
      <c r="AT73" s="36">
        <f>AT72</f>
        <v>1730.9</v>
      </c>
      <c r="AU73" s="36">
        <f>AU72</f>
        <v>2168.9899999999998</v>
      </c>
      <c r="AV73" s="36">
        <f>AV72</f>
        <v>1679.4</v>
      </c>
      <c r="AW73" s="36">
        <f>AW72</f>
        <v>2220.4899999999998</v>
      </c>
      <c r="AX73" s="2">
        <f t="shared" si="35"/>
        <v>68505.840000000011</v>
      </c>
      <c r="AY73" s="36">
        <f>AY72</f>
        <v>1626.67</v>
      </c>
      <c r="AZ73" s="36">
        <f>AZ72</f>
        <v>2273.2199999999998</v>
      </c>
      <c r="BA73" s="36">
        <f>BA72</f>
        <v>1572.69</v>
      </c>
      <c r="BB73" s="36">
        <f>BB72</f>
        <v>2327.19</v>
      </c>
      <c r="BC73" s="2">
        <f t="shared" si="36"/>
        <v>63905.430000000008</v>
      </c>
      <c r="BD73" s="36">
        <f>BD72</f>
        <v>1517.43</v>
      </c>
      <c r="BE73" s="36">
        <f>BE72</f>
        <v>2382.4499999999998</v>
      </c>
      <c r="BF73" s="36">
        <f>BF72</f>
        <v>1460.86</v>
      </c>
      <c r="BG73" s="36">
        <f>BG72</f>
        <v>2439.0300000000002</v>
      </c>
      <c r="BH73" s="2">
        <f t="shared" si="37"/>
        <v>59083.950000000012</v>
      </c>
      <c r="BI73" s="36">
        <f>BI72</f>
        <v>1402.95</v>
      </c>
      <c r="BJ73" s="36">
        <f>BJ72</f>
        <v>2496.94</v>
      </c>
      <c r="BK73" s="36">
        <f>BK72</f>
        <v>1343.66</v>
      </c>
      <c r="BL73" s="36">
        <f>BL72</f>
        <v>2556.23</v>
      </c>
      <c r="BM73" s="2">
        <f t="shared" si="38"/>
        <v>54030.780000000006</v>
      </c>
      <c r="BN73" s="36">
        <f>BN72</f>
        <v>1282.96</v>
      </c>
      <c r="BO73" s="36">
        <f>BO72</f>
        <v>2616.9299999999998</v>
      </c>
      <c r="BP73" s="36">
        <f>BP72</f>
        <v>1220.82</v>
      </c>
      <c r="BQ73" s="36">
        <f>BQ72</f>
        <v>2679.07</v>
      </c>
      <c r="BR73" s="2">
        <f t="shared" si="39"/>
        <v>48734.780000000006</v>
      </c>
      <c r="BS73" s="36">
        <f>BS72</f>
        <v>1157.21</v>
      </c>
      <c r="BT73" s="36">
        <f>BT72</f>
        <v>2742.68</v>
      </c>
      <c r="BU73" s="36">
        <f>BU72</f>
        <v>1092.08</v>
      </c>
      <c r="BV73" s="36">
        <f>BV72</f>
        <v>2807.81</v>
      </c>
      <c r="BW73" s="2">
        <f t="shared" si="40"/>
        <v>43184.290000000008</v>
      </c>
      <c r="BX73" s="2">
        <f>BX72</f>
        <v>1025.4100000000001</v>
      </c>
      <c r="BY73" s="36">
        <f>BY72</f>
        <v>2874.48</v>
      </c>
      <c r="BZ73" s="36">
        <f>BZ72</f>
        <v>957.16</v>
      </c>
      <c r="CA73" s="36">
        <f>CA72</f>
        <v>2942.73</v>
      </c>
      <c r="CB73" s="2">
        <f t="shared" si="41"/>
        <v>37367.08</v>
      </c>
      <c r="CC73" s="36">
        <f>CC72</f>
        <v>887.28</v>
      </c>
      <c r="CD73" s="36">
        <f>CD72</f>
        <v>3012.61</v>
      </c>
      <c r="CE73" s="36">
        <f>CE72</f>
        <v>815.75</v>
      </c>
      <c r="CF73" s="36">
        <f>CF72</f>
        <v>3084.14</v>
      </c>
      <c r="CG73" s="2">
        <f t="shared" si="42"/>
        <v>31270.33</v>
      </c>
      <c r="CH73" s="36">
        <f>CH72</f>
        <v>742.51</v>
      </c>
      <c r="CI73" s="36">
        <f>CI72</f>
        <v>3157.37</v>
      </c>
      <c r="CJ73" s="36">
        <f>CJ72</f>
        <v>667.54</v>
      </c>
      <c r="CK73" s="36">
        <f>CK72</f>
        <v>3232.35</v>
      </c>
      <c r="CL73" s="2">
        <f t="shared" si="43"/>
        <v>24880.610000000004</v>
      </c>
      <c r="CM73" s="36">
        <f>CM72</f>
        <v>590.79</v>
      </c>
      <c r="CN73" s="36">
        <f>CN72</f>
        <v>3309.1</v>
      </c>
      <c r="CO73" s="36">
        <f>CO72</f>
        <v>512.22</v>
      </c>
      <c r="CP73" s="36">
        <f>CP72</f>
        <v>3387.67</v>
      </c>
      <c r="CQ73" s="2">
        <f t="shared" si="44"/>
        <v>18183.840000000004</v>
      </c>
      <c r="CR73" s="36">
        <f>CR72</f>
        <v>431.78</v>
      </c>
      <c r="CS73" s="36">
        <f>CS72</f>
        <v>3468.11</v>
      </c>
      <c r="CT73" s="36">
        <f>CT72</f>
        <v>349.43</v>
      </c>
      <c r="CU73" s="36">
        <f>CU72</f>
        <v>3550.46</v>
      </c>
      <c r="CV73" s="2">
        <f t="shared" si="45"/>
        <v>11165.270000000004</v>
      </c>
      <c r="CW73" s="36">
        <f>CW72</f>
        <v>265.12</v>
      </c>
      <c r="CX73" s="36">
        <f>CX72</f>
        <v>3634.77</v>
      </c>
      <c r="CY73" s="36">
        <f>CY72</f>
        <v>178.81</v>
      </c>
      <c r="CZ73" s="36">
        <f>CZ72</f>
        <v>3721.08</v>
      </c>
      <c r="DA73" s="2">
        <f t="shared" si="46"/>
        <v>3809.4200000000037</v>
      </c>
      <c r="DB73" s="36">
        <f>DB72</f>
        <v>90.45</v>
      </c>
      <c r="DC73" s="36">
        <f>DC72</f>
        <v>3809.42</v>
      </c>
      <c r="DD73" s="36"/>
      <c r="DE73" s="36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</row>
    <row r="74" spans="1:166" ht="17.25" x14ac:dyDescent="0.4">
      <c r="A74" s="7">
        <v>600557400</v>
      </c>
      <c r="B74" s="7">
        <v>2012</v>
      </c>
      <c r="C74" s="6">
        <v>41456</v>
      </c>
      <c r="D74" s="6">
        <v>48731</v>
      </c>
      <c r="E74" s="9">
        <v>50000</v>
      </c>
      <c r="F74" s="9">
        <v>50000</v>
      </c>
      <c r="G74" s="8" t="s">
        <v>3</v>
      </c>
      <c r="H74" s="3">
        <v>4.7489999999999997E-2</v>
      </c>
      <c r="I74" s="2">
        <v>49237.31</v>
      </c>
      <c r="J74" s="2">
        <v>1169.1400000000001</v>
      </c>
      <c r="K74" s="2">
        <v>780.8</v>
      </c>
      <c r="L74" s="25">
        <f>L71</f>
        <v>48456.5</v>
      </c>
      <c r="M74" s="55">
        <f>M71</f>
        <v>1150.5999999999999</v>
      </c>
      <c r="N74" s="55">
        <f>N71</f>
        <v>799.34</v>
      </c>
      <c r="O74" s="2">
        <f t="shared" si="28"/>
        <v>47657.16</v>
      </c>
      <c r="P74" s="36">
        <f>P71</f>
        <v>1131.6199999999999</v>
      </c>
      <c r="Q74" s="36">
        <f>Q71</f>
        <v>818.32</v>
      </c>
      <c r="R74" s="36">
        <f>R71</f>
        <v>1112.19</v>
      </c>
      <c r="S74" s="36">
        <f>S71</f>
        <v>837.76</v>
      </c>
      <c r="T74" s="2">
        <f t="shared" si="29"/>
        <v>46001.08</v>
      </c>
      <c r="U74" s="36">
        <f>U71</f>
        <v>1092.3</v>
      </c>
      <c r="V74" s="36">
        <f>V71</f>
        <v>857.65</v>
      </c>
      <c r="W74" s="36">
        <f>W71</f>
        <v>1071.93</v>
      </c>
      <c r="X74" s="36">
        <f>X71</f>
        <v>878.01</v>
      </c>
      <c r="Y74" s="2">
        <f t="shared" si="30"/>
        <v>44265.42</v>
      </c>
      <c r="Z74" s="36">
        <f>Z71</f>
        <v>1051.08</v>
      </c>
      <c r="AA74" s="36">
        <f>AA71</f>
        <v>898.86</v>
      </c>
      <c r="AB74" s="36">
        <f>AB71</f>
        <v>1029.74</v>
      </c>
      <c r="AC74" s="36">
        <f>AC71</f>
        <v>920.21</v>
      </c>
      <c r="AD74" s="2">
        <f t="shared" si="31"/>
        <v>42446.35</v>
      </c>
      <c r="AE74" s="36">
        <f>AE71</f>
        <v>1007.89</v>
      </c>
      <c r="AF74" s="36">
        <f>AF71</f>
        <v>942.06</v>
      </c>
      <c r="AG74" s="36">
        <f>AG71</f>
        <v>985.52</v>
      </c>
      <c r="AH74" s="36">
        <f>AH71</f>
        <v>964.42</v>
      </c>
      <c r="AI74" s="2">
        <f t="shared" si="32"/>
        <v>40539.870000000003</v>
      </c>
      <c r="AJ74" s="36">
        <f>AJ71</f>
        <v>962.62</v>
      </c>
      <c r="AK74" s="36">
        <f>AK71</f>
        <v>987.33</v>
      </c>
      <c r="AL74" s="36">
        <f>AL71</f>
        <v>939.18</v>
      </c>
      <c r="AM74" s="36">
        <f>AM71</f>
        <v>1010.77</v>
      </c>
      <c r="AN74" s="2">
        <f t="shared" si="33"/>
        <v>38541.770000000004</v>
      </c>
      <c r="AO74" s="36">
        <f>AO71</f>
        <v>915.17</v>
      </c>
      <c r="AP74" s="36">
        <f>AP71</f>
        <v>1034.77</v>
      </c>
      <c r="AQ74" s="36">
        <f>AQ71</f>
        <v>890.6</v>
      </c>
      <c r="AR74" s="36">
        <f>AR71</f>
        <v>1059.3399999999999</v>
      </c>
      <c r="AS74" s="2">
        <f t="shared" si="34"/>
        <v>36447.660000000011</v>
      </c>
      <c r="AT74" s="36">
        <f>AT71</f>
        <v>865.45</v>
      </c>
      <c r="AU74" s="36">
        <f>AU71</f>
        <v>1084.49</v>
      </c>
      <c r="AV74" s="36">
        <f>AV71</f>
        <v>839.7</v>
      </c>
      <c r="AW74" s="36">
        <f>AW71</f>
        <v>1110.25</v>
      </c>
      <c r="AX74" s="2">
        <f t="shared" si="35"/>
        <v>34252.920000000013</v>
      </c>
      <c r="AY74" s="36">
        <f>AY71</f>
        <v>813.34</v>
      </c>
      <c r="AZ74" s="36">
        <f>AZ71</f>
        <v>1136.6099999999999</v>
      </c>
      <c r="BA74" s="36">
        <f>BA71</f>
        <v>786.35</v>
      </c>
      <c r="BB74" s="36">
        <f>BB71</f>
        <v>1163.5999999999999</v>
      </c>
      <c r="BC74" s="2">
        <f t="shared" si="36"/>
        <v>31952.710000000014</v>
      </c>
      <c r="BD74" s="36">
        <f>BD71</f>
        <v>758.72</v>
      </c>
      <c r="BE74" s="36">
        <f>BE71</f>
        <v>1191.23</v>
      </c>
      <c r="BF74" s="36">
        <f>BF71</f>
        <v>730.43</v>
      </c>
      <c r="BG74" s="36">
        <f>BG71</f>
        <v>1219.51</v>
      </c>
      <c r="BH74" s="2">
        <f t="shared" si="37"/>
        <v>29541.970000000016</v>
      </c>
      <c r="BI74" s="36">
        <f>BI71</f>
        <v>701.47</v>
      </c>
      <c r="BJ74" s="36">
        <f>BJ71</f>
        <v>1248.47</v>
      </c>
      <c r="BK74" s="36">
        <f>BK71</f>
        <v>671.83</v>
      </c>
      <c r="BL74" s="36">
        <f>BL71</f>
        <v>1278.1099999999999</v>
      </c>
      <c r="BM74" s="2">
        <f t="shared" si="38"/>
        <v>27015.390000000014</v>
      </c>
      <c r="BN74" s="36">
        <f>BN71</f>
        <v>641.48</v>
      </c>
      <c r="BO74" s="36">
        <f>BO71</f>
        <v>1308.46</v>
      </c>
      <c r="BP74" s="36">
        <f>BP71</f>
        <v>610.41</v>
      </c>
      <c r="BQ74" s="36">
        <f>BQ71</f>
        <v>1339.53</v>
      </c>
      <c r="BR74" s="2">
        <f t="shared" si="39"/>
        <v>24367.400000000016</v>
      </c>
      <c r="BS74" s="36">
        <f>BS71</f>
        <v>578.6</v>
      </c>
      <c r="BT74" s="36">
        <f>BT71</f>
        <v>1371.34</v>
      </c>
      <c r="BU74" s="36">
        <f>BU71</f>
        <v>546.04</v>
      </c>
      <c r="BV74" s="36">
        <f>BV71</f>
        <v>1403.9</v>
      </c>
      <c r="BW74" s="2">
        <f t="shared" si="40"/>
        <v>21592.160000000014</v>
      </c>
      <c r="BX74" s="36">
        <f>BX71</f>
        <v>512.71</v>
      </c>
      <c r="BY74" s="36">
        <f>BY71</f>
        <v>1437.24</v>
      </c>
      <c r="BZ74" s="36">
        <f>BZ71</f>
        <v>478.58</v>
      </c>
      <c r="CA74" s="36">
        <f>CA71</f>
        <v>1471.37</v>
      </c>
      <c r="CB74" s="2">
        <f t="shared" si="41"/>
        <v>18683.550000000014</v>
      </c>
      <c r="CC74" s="36">
        <f>CC71</f>
        <v>443.64</v>
      </c>
      <c r="CD74" s="36">
        <f>CD71</f>
        <v>1506.3</v>
      </c>
      <c r="CE74" s="36">
        <f>CE71</f>
        <v>407.87</v>
      </c>
      <c r="CF74" s="36">
        <f>CF71</f>
        <v>1542.07</v>
      </c>
      <c r="CG74" s="2">
        <f t="shared" si="42"/>
        <v>15635.180000000015</v>
      </c>
      <c r="CH74" s="36">
        <f>CH71</f>
        <v>371.26</v>
      </c>
      <c r="CI74" s="36">
        <f>CI71</f>
        <v>1578.69</v>
      </c>
      <c r="CJ74" s="36">
        <f>CJ71</f>
        <v>333.77</v>
      </c>
      <c r="CK74" s="36">
        <f>CK71</f>
        <v>1616.17</v>
      </c>
      <c r="CL74" s="2">
        <f t="shared" si="43"/>
        <v>12440.320000000014</v>
      </c>
      <c r="CM74" s="36">
        <f>CM71</f>
        <v>295.39999999999998</v>
      </c>
      <c r="CN74" s="36">
        <f>CN71</f>
        <v>1654.55</v>
      </c>
      <c r="CO74" s="36">
        <f>CO71</f>
        <v>256.11</v>
      </c>
      <c r="CP74" s="36">
        <f>CP71</f>
        <v>1693.84</v>
      </c>
      <c r="CQ74" s="2">
        <f t="shared" si="44"/>
        <v>9091.9300000000148</v>
      </c>
      <c r="CR74" s="36">
        <f>CR71</f>
        <v>215.89</v>
      </c>
      <c r="CS74" s="36">
        <f>CS71</f>
        <v>1734.06</v>
      </c>
      <c r="CT74" s="36">
        <f>CT71</f>
        <v>174.71</v>
      </c>
      <c r="CU74" s="36">
        <f>CU71</f>
        <v>1775.23</v>
      </c>
      <c r="CV74" s="2">
        <f t="shared" si="45"/>
        <v>5582.6400000000158</v>
      </c>
      <c r="CW74" s="36">
        <f>CW71</f>
        <v>132.56</v>
      </c>
      <c r="CX74" s="36">
        <f>CX71</f>
        <v>1817.38</v>
      </c>
      <c r="CY74" s="36">
        <f>CY71</f>
        <v>89.41</v>
      </c>
      <c r="CZ74" s="36">
        <f>CZ71</f>
        <v>1860.54</v>
      </c>
      <c r="DA74" s="2">
        <f t="shared" si="46"/>
        <v>1904.7200000000157</v>
      </c>
      <c r="DB74" s="36">
        <f>DB71</f>
        <v>45.23</v>
      </c>
      <c r="DC74" s="36">
        <f>DC71</f>
        <v>1904.72</v>
      </c>
      <c r="DD74" s="36"/>
      <c r="DE74" s="36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</row>
    <row r="75" spans="1:166" ht="17.25" x14ac:dyDescent="0.4">
      <c r="A75" s="7">
        <v>600740800</v>
      </c>
      <c r="B75" s="7">
        <v>2013</v>
      </c>
      <c r="C75" s="6">
        <v>41640</v>
      </c>
      <c r="D75" s="6">
        <v>48914</v>
      </c>
      <c r="E75" s="9">
        <v>190000</v>
      </c>
      <c r="F75" s="9">
        <v>190000</v>
      </c>
      <c r="G75" s="8" t="s">
        <v>2</v>
      </c>
      <c r="H75" s="3">
        <v>4.4609999999999997E-2</v>
      </c>
      <c r="I75" s="2">
        <v>190000</v>
      </c>
      <c r="J75" s="2">
        <v>4237.95</v>
      </c>
      <c r="K75" s="2">
        <v>2991.46</v>
      </c>
      <c r="L75" s="25">
        <v>187008.54</v>
      </c>
      <c r="M75" s="47">
        <v>4171.2299999999996</v>
      </c>
      <c r="N75" s="47">
        <v>3058.19</v>
      </c>
      <c r="O75" s="2">
        <f t="shared" si="28"/>
        <v>183950.35</v>
      </c>
      <c r="P75" s="2">
        <v>4103.01</v>
      </c>
      <c r="Q75" s="2">
        <v>3126.4</v>
      </c>
      <c r="R75" s="2">
        <v>4033.28</v>
      </c>
      <c r="S75" s="2">
        <v>3196.13</v>
      </c>
      <c r="T75" s="2">
        <f t="shared" si="29"/>
        <v>177627.82</v>
      </c>
      <c r="U75" s="2">
        <v>3961.99</v>
      </c>
      <c r="V75" s="2">
        <v>3267.42</v>
      </c>
      <c r="W75" s="2">
        <v>3889.11</v>
      </c>
      <c r="X75" s="2">
        <v>3340.3</v>
      </c>
      <c r="Y75" s="2">
        <f t="shared" si="30"/>
        <v>171020.1</v>
      </c>
      <c r="Z75" s="2">
        <v>3814.6</v>
      </c>
      <c r="AA75" s="2">
        <v>3414.81</v>
      </c>
      <c r="AB75" s="2">
        <v>3738.44</v>
      </c>
      <c r="AC75" s="2">
        <v>3490.98</v>
      </c>
      <c r="AD75" s="2">
        <f t="shared" si="31"/>
        <v>164114.31</v>
      </c>
      <c r="AE75" s="2">
        <v>3660.57</v>
      </c>
      <c r="AF75" s="2">
        <v>3568.84</v>
      </c>
      <c r="AG75" s="2">
        <v>3580.97</v>
      </c>
      <c r="AH75" s="2">
        <v>3648.45</v>
      </c>
      <c r="AI75" s="2">
        <f t="shared" si="32"/>
        <v>156897.01999999999</v>
      </c>
      <c r="AJ75" s="2">
        <v>3499.59</v>
      </c>
      <c r="AK75" s="2">
        <v>3729.83</v>
      </c>
      <c r="AL75" s="2">
        <v>3416.39</v>
      </c>
      <c r="AM75" s="2">
        <v>3813.02</v>
      </c>
      <c r="AN75" s="2">
        <f t="shared" si="33"/>
        <v>149354.17000000001</v>
      </c>
      <c r="AO75" s="2">
        <v>3331.34</v>
      </c>
      <c r="AP75" s="2">
        <v>3898.07</v>
      </c>
      <c r="AQ75" s="2">
        <v>3244.4</v>
      </c>
      <c r="AR75" s="2">
        <v>3985.01</v>
      </c>
      <c r="AS75" s="2">
        <f t="shared" si="34"/>
        <v>141471.09</v>
      </c>
      <c r="AT75" s="2">
        <v>3155.51</v>
      </c>
      <c r="AU75" s="2">
        <v>4073.9</v>
      </c>
      <c r="AV75" s="2">
        <v>3064.64</v>
      </c>
      <c r="AW75" s="2">
        <v>4164.7700000000004</v>
      </c>
      <c r="AX75" s="2">
        <f t="shared" si="35"/>
        <v>133232.42000000001</v>
      </c>
      <c r="AY75" s="2">
        <v>2971.75</v>
      </c>
      <c r="AZ75" s="2">
        <v>4257.66</v>
      </c>
      <c r="BA75" s="2">
        <v>2876.78</v>
      </c>
      <c r="BB75" s="2">
        <v>4352.63</v>
      </c>
      <c r="BC75" s="2">
        <f t="shared" si="36"/>
        <v>124622.13</v>
      </c>
      <c r="BD75" s="2">
        <v>2779.7</v>
      </c>
      <c r="BE75" s="2">
        <v>4449.72</v>
      </c>
      <c r="BF75" s="2">
        <v>2680.45</v>
      </c>
      <c r="BG75" s="2">
        <v>4548.97</v>
      </c>
      <c r="BH75" s="2">
        <f t="shared" si="37"/>
        <v>115623.44</v>
      </c>
      <c r="BI75" s="2">
        <v>2578.98</v>
      </c>
      <c r="BJ75" s="2">
        <v>4650.43</v>
      </c>
      <c r="BK75" s="2">
        <v>2475.25</v>
      </c>
      <c r="BL75" s="2">
        <v>4754.16</v>
      </c>
      <c r="BM75" s="2">
        <f t="shared" si="38"/>
        <v>106218.85</v>
      </c>
      <c r="BN75" s="2">
        <v>2369.21</v>
      </c>
      <c r="BO75" s="2">
        <v>4860.2</v>
      </c>
      <c r="BP75" s="2">
        <v>2260.8000000000002</v>
      </c>
      <c r="BQ75" s="2">
        <v>4968.6099999999997</v>
      </c>
      <c r="BR75" s="2">
        <f t="shared" si="39"/>
        <v>96390.040000000008</v>
      </c>
      <c r="BS75" s="2">
        <v>2149.98</v>
      </c>
      <c r="BT75" s="2">
        <v>5079.43</v>
      </c>
      <c r="BU75" s="2">
        <v>2036.68</v>
      </c>
      <c r="BV75" s="2">
        <v>5192.7299999999996</v>
      </c>
      <c r="BW75" s="2">
        <f t="shared" si="40"/>
        <v>86117.880000000019</v>
      </c>
      <c r="BX75" s="2">
        <v>1920.86</v>
      </c>
      <c r="BY75" s="2">
        <v>5308.55</v>
      </c>
      <c r="BZ75" s="2">
        <v>1802.45</v>
      </c>
      <c r="CA75" s="2">
        <v>5426.96</v>
      </c>
      <c r="CB75" s="2">
        <f t="shared" si="41"/>
        <v>75382.37000000001</v>
      </c>
      <c r="CC75" s="2">
        <v>1681.4</v>
      </c>
      <c r="CD75" s="2">
        <v>5548.01</v>
      </c>
      <c r="CE75" s="2">
        <v>1557.65</v>
      </c>
      <c r="CF75" s="2">
        <v>5671.76</v>
      </c>
      <c r="CG75" s="2">
        <f t="shared" si="42"/>
        <v>64162.600000000013</v>
      </c>
      <c r="CH75" s="2">
        <v>1431.15</v>
      </c>
      <c r="CI75" s="2">
        <v>5798.27</v>
      </c>
      <c r="CJ75" s="2">
        <v>1301.82</v>
      </c>
      <c r="CK75" s="2">
        <v>5927.6</v>
      </c>
      <c r="CL75" s="2">
        <f t="shared" si="43"/>
        <v>52436.730000000018</v>
      </c>
      <c r="CM75" s="2">
        <v>1169.5999999999999</v>
      </c>
      <c r="CN75" s="2">
        <v>6059.81</v>
      </c>
      <c r="CO75" s="2">
        <v>1034.44</v>
      </c>
      <c r="CP75" s="2">
        <v>6194.98</v>
      </c>
      <c r="CQ75" s="2">
        <f t="shared" si="44"/>
        <v>40181.940000000017</v>
      </c>
      <c r="CR75" s="2">
        <v>896.26</v>
      </c>
      <c r="CS75" s="2">
        <v>6333.16</v>
      </c>
      <c r="CT75" s="2">
        <v>755</v>
      </c>
      <c r="CU75" s="2">
        <v>6474.42</v>
      </c>
      <c r="CV75" s="2">
        <f t="shared" si="45"/>
        <v>27374.360000000015</v>
      </c>
      <c r="CW75" s="2">
        <v>610.58000000000004</v>
      </c>
      <c r="CX75" s="2">
        <v>6618.83</v>
      </c>
      <c r="CY75" s="2">
        <v>462.95</v>
      </c>
      <c r="CZ75" s="2">
        <v>6766.46</v>
      </c>
      <c r="DA75" s="2">
        <f t="shared" si="46"/>
        <v>13989.070000000014</v>
      </c>
      <c r="DB75" s="2">
        <v>312.02999999999997</v>
      </c>
      <c r="DC75" s="2">
        <v>6917.39</v>
      </c>
      <c r="DD75" s="2">
        <v>157.72999999999999</v>
      </c>
      <c r="DE75" s="2">
        <v>7071.68</v>
      </c>
      <c r="DF75" s="2">
        <f>DA75-DC75-DE75</f>
        <v>1.3642420526593924E-11</v>
      </c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</row>
    <row r="76" spans="1:166" x14ac:dyDescent="0.35">
      <c r="E76" s="2">
        <v>130000</v>
      </c>
      <c r="F76" s="2">
        <v>130000</v>
      </c>
      <c r="G76" s="2" t="s">
        <v>1</v>
      </c>
      <c r="I76" s="2">
        <f>SUM(I47:I75)</f>
        <v>2986863.5</v>
      </c>
      <c r="J76" s="51">
        <f>SUM(J48:J75)</f>
        <v>77976.319999999992</v>
      </c>
      <c r="K76" s="24">
        <f>SUM(J48:K75)</f>
        <v>165956.63999999996</v>
      </c>
      <c r="L76" s="22">
        <f>SUM(L48:L75)</f>
        <v>2857243.0500000003</v>
      </c>
      <c r="M76" s="51">
        <f>SUM(M48:M75)</f>
        <v>75455.12999999999</v>
      </c>
      <c r="N76" s="24">
        <f>SUM(M48:N75)</f>
        <v>165713.13000000006</v>
      </c>
      <c r="O76" s="2">
        <f>SUM(O48:O75)</f>
        <v>2766985.0500000007</v>
      </c>
      <c r="P76" s="51">
        <f>SUM(P48:P75)</f>
        <v>72953.419999999984</v>
      </c>
      <c r="Q76" s="24">
        <f>SUM(P48:Q75)</f>
        <v>164093.02999999997</v>
      </c>
      <c r="R76" s="51">
        <f>SUM(R48:R75)</f>
        <v>70453.549999999988</v>
      </c>
      <c r="S76" s="24">
        <f>SUM(R48:S75)</f>
        <v>164093.45000000007</v>
      </c>
      <c r="T76" s="2">
        <f>SUM(T48:T75)</f>
        <v>2582205.54</v>
      </c>
      <c r="U76" s="51">
        <f>SUM(U48:U75)</f>
        <v>67883.530000000013</v>
      </c>
      <c r="V76" s="24">
        <f>SUM(U48:V75)</f>
        <v>163614.34999999995</v>
      </c>
      <c r="W76" s="51">
        <f>SUM(W48:W75)</f>
        <v>65263.12</v>
      </c>
      <c r="X76" s="24">
        <f>SUM(W48:X75)</f>
        <v>163614.30999999997</v>
      </c>
      <c r="Y76" s="2">
        <f>SUM(Y48:Y75)</f>
        <v>2388123.5300000003</v>
      </c>
      <c r="Z76" s="51">
        <f>SUM(Z48:Z75)</f>
        <v>62599.670000000006</v>
      </c>
      <c r="AA76" s="24">
        <f>SUM(Z48:AA75)</f>
        <v>163054.51999999996</v>
      </c>
      <c r="AB76" s="51">
        <f>SUM(AB48:AB75)</f>
        <v>59827.610000000008</v>
      </c>
      <c r="AC76" s="24">
        <f>SUM(AB48:AC75)</f>
        <v>163024.57000000004</v>
      </c>
      <c r="AD76" s="2">
        <f>SUM(AD48:AD75)</f>
        <v>2184471.7199999997</v>
      </c>
      <c r="AE76" s="51">
        <f>SUM(AE48:AE75)</f>
        <v>57009.45</v>
      </c>
      <c r="AF76" s="24">
        <f>SUM(AE48:AF75)</f>
        <v>163024.52000000002</v>
      </c>
      <c r="AG76" s="51">
        <f>SUM(AG48:AG75)</f>
        <v>54113.069999999992</v>
      </c>
      <c r="AH76" s="24">
        <f>SUM(AG48:AH75)</f>
        <v>163024.55000000005</v>
      </c>
      <c r="AI76" s="2">
        <f>SUM(AI48:AI75)</f>
        <v>1969545.17</v>
      </c>
      <c r="AJ76" s="51">
        <f>SUM(AJ48:AJ75)</f>
        <v>51136.25</v>
      </c>
      <c r="AK76" s="24">
        <f>SUM(AJ48:AK75)</f>
        <v>129699.92</v>
      </c>
      <c r="AL76" s="51">
        <f>SUM(AL48:AL75)</f>
        <v>49076.45</v>
      </c>
      <c r="AM76" s="24">
        <f>SUM(AL48:AM75)</f>
        <v>129700.00000000003</v>
      </c>
      <c r="AN76" s="2">
        <f>SUM(AN48:AN75)</f>
        <v>1810357.95</v>
      </c>
      <c r="AO76" s="51">
        <f>SUM(AO48:AO75)</f>
        <v>46961.61</v>
      </c>
      <c r="AP76" s="24">
        <f>SUM(AO48:AP75)</f>
        <v>127922.03</v>
      </c>
      <c r="AQ76" s="51">
        <f>SUM(AQ48:AQ75)</f>
        <v>44831.109999999993</v>
      </c>
      <c r="AR76" s="24">
        <f>SUM(AQ48:AR75)</f>
        <v>127922.02</v>
      </c>
      <c r="AS76" s="2">
        <f>SUM(AS48:AS75)</f>
        <v>1646306.6199999999</v>
      </c>
      <c r="AT76" s="51">
        <f>SUM(AT48:AT75)</f>
        <v>42643.46</v>
      </c>
      <c r="AU76" s="24">
        <f>SUM(AT48:AU75)</f>
        <v>127921.99999999999</v>
      </c>
      <c r="AV76" s="51">
        <f>SUM(AV48:AV75)</f>
        <v>40397.130000000005</v>
      </c>
      <c r="AW76" s="24">
        <f>SUM(AV48:AW75)</f>
        <v>127921.90999999999</v>
      </c>
      <c r="AX76" s="2">
        <f>SUM(AX48:AX75)</f>
        <v>1473503.2999999998</v>
      </c>
      <c r="AY76" s="51">
        <f>SUM(AY48:AY75)</f>
        <v>38090.459999999992</v>
      </c>
      <c r="AZ76" s="24">
        <f>SUM(AY48:AZ75)</f>
        <v>116205.32</v>
      </c>
      <c r="BA76" s="51">
        <f>SUM(BA48:BA75)</f>
        <v>36058.639999999999</v>
      </c>
      <c r="BB76" s="24">
        <f>SUM(BA48:BB75)</f>
        <v>116205.33000000005</v>
      </c>
      <c r="BC76" s="2">
        <f>SUM(BC48:BC75)</f>
        <v>1312306.1099999999</v>
      </c>
      <c r="BD76" s="51">
        <f>SUM(BD48:BD75)</f>
        <v>33972.879999999997</v>
      </c>
      <c r="BE76" s="24">
        <f>SUM(BD48:BE75)</f>
        <v>95020.979999999967</v>
      </c>
      <c r="BF76" s="51">
        <f>SUM(BF48:BF75)</f>
        <v>32414.220000000005</v>
      </c>
      <c r="BG76" s="24">
        <f>SUM(BF48:BG75)</f>
        <v>95020.949999999968</v>
      </c>
      <c r="BH76" s="2">
        <f>SUM(BH48:BH75)</f>
        <v>1188651.2799999996</v>
      </c>
      <c r="BI76" s="51">
        <f>SUM(BI48:BI75)</f>
        <v>30814.650000000005</v>
      </c>
      <c r="BJ76" s="24">
        <f>SUM(BI48:BJ75)</f>
        <v>91999.539999999979</v>
      </c>
      <c r="BK76" s="51">
        <f>SUM(BK48:BK75)</f>
        <v>29244.810000000005</v>
      </c>
      <c r="BL76" s="24">
        <f>SUM(BK48:BL75)</f>
        <v>91999.550000000017</v>
      </c>
      <c r="BM76" s="2">
        <f>SUM(BM48:BM75)</f>
        <v>1064711.6499999999</v>
      </c>
      <c r="BN76" s="51">
        <f>SUM(BN48:BN75)</f>
        <v>27633.459999999995</v>
      </c>
      <c r="BO76" s="24">
        <f>SUM(BN48:BO75)</f>
        <v>91999.530000000013</v>
      </c>
      <c r="BP76" s="51">
        <f>SUM(BP48:BP75)</f>
        <v>25979.53</v>
      </c>
      <c r="BQ76" s="24">
        <f>SUM(BP48:BQ75)</f>
        <v>91999.270000000033</v>
      </c>
      <c r="BR76" s="2">
        <f>SUM(BR48:BR75)</f>
        <v>934325.83999999973</v>
      </c>
      <c r="BS76" s="51">
        <f>SUM(BS48:BS75)</f>
        <v>24281.829999999998</v>
      </c>
      <c r="BT76" s="24">
        <f>SUM(BS48:BT75)</f>
        <v>87187.94</v>
      </c>
      <c r="BU76" s="51">
        <f>SUM(BU48:BU75)</f>
        <v>22639.4</v>
      </c>
      <c r="BV76" s="24">
        <f>SUM(BU48:BV75)</f>
        <v>87185.939999999959</v>
      </c>
      <c r="BW76" s="2">
        <f>SUM(BW48:BW75)</f>
        <v>806873.18999999983</v>
      </c>
      <c r="BX76" s="51">
        <f>SUM(BX48:BX75)</f>
        <v>20956.969999999998</v>
      </c>
      <c r="BY76" s="24">
        <f>SUM(BX48:BY75)</f>
        <v>87187.930000000022</v>
      </c>
      <c r="BZ76" s="51">
        <f>SUM(BZ48:BZ75)</f>
        <v>19227.300000000003</v>
      </c>
      <c r="CA76" s="24">
        <f>SUM(BZ48:CA75)</f>
        <v>87187.95</v>
      </c>
      <c r="CB76" s="2">
        <f>SUM(CB48:CB75)</f>
        <v>672681.57999999961</v>
      </c>
      <c r="CC76" s="51">
        <f>SUM(CC48:CC75)</f>
        <v>17451.12</v>
      </c>
      <c r="CD76" s="24">
        <f>SUM(CC48:CD75)</f>
        <v>87187.93</v>
      </c>
      <c r="CE76" s="51">
        <f>SUM(CE48:CE75)</f>
        <v>15627.190000000002</v>
      </c>
      <c r="CF76" s="24">
        <f>SUM(CE48:CF75)</f>
        <v>87187.92</v>
      </c>
      <c r="CG76" s="2">
        <f>SUM(CG48:CG75)</f>
        <v>531384.03999999969</v>
      </c>
      <c r="CH76" s="51">
        <f>SUM(CH48:CH75)</f>
        <v>13754.170000000002</v>
      </c>
      <c r="CI76" s="24">
        <f>SUM(CH48:CI75)</f>
        <v>87187.939999999973</v>
      </c>
      <c r="CJ76" s="51">
        <f>SUM(CJ48:CJ75)</f>
        <v>11830.690000000002</v>
      </c>
      <c r="CK76" s="24">
        <f>SUM(CJ48:CK75)</f>
        <v>87187.94</v>
      </c>
      <c r="CL76" s="2">
        <f>SUM(CL48:CL75)</f>
        <v>382593.01999999967</v>
      </c>
      <c r="CM76" s="51">
        <f>SUM(CM48:CM75)</f>
        <v>9855.3399999999983</v>
      </c>
      <c r="CN76" s="24">
        <f>SUM(CM48:CN75)</f>
        <v>87187.94</v>
      </c>
      <c r="CO76" s="51">
        <f>SUM(CO48:CO75)</f>
        <v>7826.7000000000007</v>
      </c>
      <c r="CP76" s="24">
        <f>SUM(CO48:CP75)</f>
        <v>87187.939999999973</v>
      </c>
      <c r="CQ76" s="2">
        <f>SUM(CQ48:CQ75)</f>
        <v>225899.1799999997</v>
      </c>
      <c r="CR76" s="51">
        <f>SUM(CR48:CR75)</f>
        <v>5743.28</v>
      </c>
      <c r="CS76" s="24">
        <f>SUM(CR48:CS75)</f>
        <v>87187.949999999983</v>
      </c>
      <c r="CT76" s="51">
        <f>SUM(CT48:CT75)</f>
        <v>3603.5499999999997</v>
      </c>
      <c r="CU76" s="24">
        <f>SUM(CT48:CU75)</f>
        <v>87187.88</v>
      </c>
      <c r="CV76" s="2">
        <f>SUM(CV48:CV75)</f>
        <v>60870.179999999709</v>
      </c>
      <c r="CW76" s="51">
        <f>SUM(CW48:CW75)</f>
        <v>1405.94</v>
      </c>
      <c r="CX76" s="24">
        <f>SUM(CW48:CX75)</f>
        <v>18929.07</v>
      </c>
      <c r="CY76" s="51">
        <f>SUM(CY48:CY75)</f>
        <v>999.3900000000001</v>
      </c>
      <c r="CZ76" s="24">
        <f>SUM(CY48:CZ75)</f>
        <v>18929.09</v>
      </c>
      <c r="DA76" s="2">
        <f>SUM(DA48:DA75)</f>
        <v>25417.349999999838</v>
      </c>
      <c r="DB76" s="51">
        <f>SUM(DB48:DB75)</f>
        <v>583.39</v>
      </c>
      <c r="DC76" s="24">
        <f>SUM(DB48:DC75)</f>
        <v>18929.059999999998</v>
      </c>
      <c r="DD76" s="51">
        <f>SUM(DD48:DD75)</f>
        <v>157.72999999999999</v>
      </c>
      <c r="DE76" s="24">
        <f>SUM(DD48:DE75)</f>
        <v>7229.41</v>
      </c>
      <c r="DF76" s="2">
        <f>SUM(DF48:DF75)</f>
        <v>1.3642420526593924E-11</v>
      </c>
      <c r="DG76" s="2"/>
      <c r="DH76" s="2"/>
      <c r="DI76" s="2"/>
      <c r="DJ76" s="2"/>
      <c r="DK76" s="2"/>
      <c r="DM76" s="24"/>
      <c r="DO76" s="24"/>
    </row>
    <row r="77" spans="1:166" x14ac:dyDescent="0.35">
      <c r="D77" s="2">
        <f>SUM(E66:E75)</f>
        <v>2151679.35</v>
      </c>
      <c r="K77" s="2"/>
      <c r="L77" s="23">
        <v>41820</v>
      </c>
      <c r="M77" s="51">
        <f>J76+M76</f>
        <v>153431.44999999998</v>
      </c>
      <c r="O77" s="4">
        <f>M46</f>
        <v>42004</v>
      </c>
      <c r="P77" s="51">
        <f>M77+P76</f>
        <v>226384.86999999997</v>
      </c>
      <c r="R77" s="51">
        <f>P77+R76</f>
        <v>296838.41999999993</v>
      </c>
      <c r="T77" s="4">
        <f>R46</f>
        <v>42369</v>
      </c>
      <c r="U77" s="51">
        <f>R77+U76</f>
        <v>364721.94999999995</v>
      </c>
      <c r="V77" s="40"/>
      <c r="W77" s="51">
        <f>U77+W76</f>
        <v>429985.06999999995</v>
      </c>
      <c r="Y77" s="4">
        <f>W46</f>
        <v>42735</v>
      </c>
      <c r="Z77" s="51">
        <f>W77+Z76</f>
        <v>492584.73999999993</v>
      </c>
      <c r="AA77" s="40"/>
      <c r="AB77" s="51">
        <f>Z77+AB76</f>
        <v>552412.35</v>
      </c>
      <c r="AD77" s="4">
        <f>AB46</f>
        <v>43100</v>
      </c>
      <c r="AE77" s="51">
        <f>AB77+AE76</f>
        <v>609421.79999999993</v>
      </c>
      <c r="AF77" s="40"/>
      <c r="AG77" s="51">
        <f>AE77+AG76</f>
        <v>663534.86999999988</v>
      </c>
      <c r="AI77" s="4">
        <f>AG46</f>
        <v>43465</v>
      </c>
      <c r="AJ77" s="51">
        <f>AG77+AJ76</f>
        <v>714671.11999999988</v>
      </c>
      <c r="AK77" s="40"/>
      <c r="AL77" s="51">
        <f>AJ77+AL76</f>
        <v>763747.56999999983</v>
      </c>
      <c r="AN77" s="4">
        <f>AL46</f>
        <v>43830</v>
      </c>
      <c r="AO77" s="51">
        <f>AL77+AO76</f>
        <v>810709.17999999982</v>
      </c>
      <c r="AP77" s="40"/>
      <c r="AQ77" s="51">
        <f>AO77+AQ76</f>
        <v>855540.2899999998</v>
      </c>
      <c r="AS77" s="4">
        <f>AQ46</f>
        <v>44196</v>
      </c>
      <c r="AT77" s="51">
        <f>AQ77+AT76</f>
        <v>898183.74999999977</v>
      </c>
      <c r="AU77" s="40"/>
      <c r="AV77" s="51">
        <f>AT77+AV76</f>
        <v>938580.87999999977</v>
      </c>
      <c r="AX77" s="4">
        <f>AV46</f>
        <v>44561</v>
      </c>
      <c r="AY77" s="51">
        <f>AV77+AY76</f>
        <v>976671.33999999973</v>
      </c>
      <c r="AZ77" s="40"/>
      <c r="BA77" s="51">
        <f>AY77+BA76</f>
        <v>1012729.9799999997</v>
      </c>
      <c r="BC77" s="4">
        <f>BA46</f>
        <v>44926</v>
      </c>
      <c r="BD77" s="51">
        <f>BA77+BD76</f>
        <v>1046702.8599999998</v>
      </c>
      <c r="BE77" s="40"/>
      <c r="BF77" s="51">
        <f>BD77+BF76</f>
        <v>1079117.0799999998</v>
      </c>
      <c r="BH77" s="4">
        <f>BF46</f>
        <v>45291</v>
      </c>
      <c r="BI77" s="51">
        <f>BF77+BI76</f>
        <v>1109931.7299999997</v>
      </c>
      <c r="BJ77" s="40"/>
      <c r="BK77" s="51">
        <f>BI77+BK76</f>
        <v>1139176.5399999998</v>
      </c>
      <c r="BM77" s="4">
        <f>BK46</f>
        <v>45657</v>
      </c>
      <c r="BN77" s="51">
        <f>BK77+BN76</f>
        <v>1166809.9999999998</v>
      </c>
      <c r="BO77" s="40"/>
      <c r="BP77" s="51">
        <f>BN77+BP76</f>
        <v>1192789.5299999998</v>
      </c>
      <c r="BR77" s="4">
        <f>BP46</f>
        <v>46022</v>
      </c>
      <c r="BS77" s="51">
        <f>BP77+BS76</f>
        <v>1217071.3599999999</v>
      </c>
      <c r="BT77" s="40"/>
      <c r="BU77" s="51">
        <f>BS77+BU76</f>
        <v>1239710.7599999998</v>
      </c>
      <c r="BW77" s="4">
        <f>BU46</f>
        <v>46387</v>
      </c>
      <c r="BX77" s="51">
        <f>BU77+BX76</f>
        <v>1260667.7299999997</v>
      </c>
      <c r="BY77" s="40"/>
      <c r="BZ77" s="51">
        <f>BX77+BZ76</f>
        <v>1279895.0299999998</v>
      </c>
      <c r="CB77" s="4">
        <f>BZ46</f>
        <v>46752</v>
      </c>
      <c r="CC77" s="51">
        <f>BZ77+CC76</f>
        <v>1297346.1499999999</v>
      </c>
      <c r="CD77" s="40"/>
      <c r="CE77" s="51">
        <f>CC77+CE76</f>
        <v>1312973.3399999999</v>
      </c>
      <c r="CG77" s="4">
        <f>CE46</f>
        <v>47118</v>
      </c>
      <c r="CH77" s="51">
        <f>CE77+CH76</f>
        <v>1326727.5099999998</v>
      </c>
      <c r="CI77" s="40"/>
      <c r="CJ77" s="51">
        <f>CH77+CJ76</f>
        <v>1338558.1999999997</v>
      </c>
      <c r="CL77" s="4">
        <f>CJ46</f>
        <v>47483</v>
      </c>
      <c r="CM77" s="51">
        <f>CJ77+CM76</f>
        <v>1348413.5399999998</v>
      </c>
      <c r="CN77" s="40"/>
      <c r="CO77" s="51">
        <f>CM77+CO76</f>
        <v>1356240.2399999998</v>
      </c>
      <c r="CQ77" s="4">
        <f>CO46</f>
        <v>47848</v>
      </c>
      <c r="CR77" s="51">
        <f>CO77+CR76</f>
        <v>1361983.5199999998</v>
      </c>
      <c r="CS77" s="40"/>
      <c r="CT77" s="51">
        <f>CR77+CT76</f>
        <v>1365587.0699999998</v>
      </c>
      <c r="CV77" s="4">
        <f>CT46</f>
        <v>48213</v>
      </c>
      <c r="CW77" s="51">
        <f>CT77+CW76</f>
        <v>1366993.0099999998</v>
      </c>
      <c r="CX77" s="40"/>
      <c r="CY77" s="51">
        <f>CW77+CY76</f>
        <v>1367992.3999999997</v>
      </c>
      <c r="DA77" s="4">
        <f>CY46</f>
        <v>48579</v>
      </c>
      <c r="DB77" s="51">
        <f>CY77+DB76</f>
        <v>1368575.7899999996</v>
      </c>
      <c r="DC77" s="40"/>
      <c r="DD77" s="51">
        <f>DB77+DD76</f>
        <v>1368733.5199999996</v>
      </c>
      <c r="DF77" s="4">
        <f>DD46</f>
        <v>48944</v>
      </c>
      <c r="DG77" s="4"/>
      <c r="DH77" s="4"/>
      <c r="DI77" s="4"/>
      <c r="DJ77" s="4"/>
      <c r="DK77" s="4"/>
    </row>
    <row r="78" spans="1:166" x14ac:dyDescent="0.35">
      <c r="H78" s="3">
        <f>I78/I76</f>
        <v>0.6856742532760538</v>
      </c>
      <c r="I78" s="56">
        <f>SUM(I66:I75)</f>
        <v>2048015.4000000004</v>
      </c>
      <c r="L78" s="22">
        <f>L76+F76</f>
        <v>2987243.0500000003</v>
      </c>
      <c r="O78" s="2">
        <f>O76+F76</f>
        <v>2896985.0500000007</v>
      </c>
      <c r="DF78" s="51">
        <f>DD77</f>
        <v>1368733.5199999996</v>
      </c>
    </row>
    <row r="79" spans="1:166" s="42" customFormat="1" x14ac:dyDescent="0.35">
      <c r="A79" s="40"/>
      <c r="B79" s="40"/>
      <c r="C79" s="40"/>
      <c r="D79" s="40"/>
      <c r="E79" s="40"/>
      <c r="F79" s="40"/>
      <c r="G79" s="40"/>
      <c r="H79" s="3"/>
      <c r="I79" s="3"/>
      <c r="J79" s="40">
        <f>SUM(J64:K64)</f>
        <v>3121.58</v>
      </c>
      <c r="K79" s="3"/>
      <c r="L79" s="22">
        <f>K76</f>
        <v>165956.63999999996</v>
      </c>
      <c r="M79" s="40">
        <f>SUM(M63:N63)</f>
        <v>3021.45</v>
      </c>
      <c r="N79" s="3"/>
      <c r="O79" s="40">
        <f>L79+N76</f>
        <v>331669.77</v>
      </c>
      <c r="P79" s="40"/>
      <c r="Q79" s="40"/>
      <c r="R79" s="40"/>
      <c r="S79" s="40"/>
      <c r="T79" s="40">
        <f>O79+Q76+S76</f>
        <v>659856.25</v>
      </c>
      <c r="U79" s="40"/>
      <c r="V79" s="40"/>
      <c r="W79" s="40"/>
      <c r="X79" s="40"/>
      <c r="Y79" s="40">
        <f>T79+V76+X76</f>
        <v>987084.90999999992</v>
      </c>
      <c r="Z79" s="3"/>
      <c r="AA79" s="40"/>
      <c r="AB79" s="40"/>
      <c r="AC79" s="40"/>
      <c r="AD79" s="40">
        <f>Y79+AA76+AC76</f>
        <v>1313164</v>
      </c>
      <c r="AE79" s="40"/>
      <c r="AF79" s="40"/>
      <c r="AG79" s="40"/>
      <c r="AH79" s="40"/>
      <c r="AI79" s="40">
        <f>AD79+AF76+AH76</f>
        <v>1639213.07</v>
      </c>
      <c r="AK79" s="40"/>
      <c r="AL79" s="40"/>
      <c r="AM79" s="40"/>
      <c r="AN79" s="40">
        <f>AI79+AK76+AM76</f>
        <v>1898612.99</v>
      </c>
      <c r="AO79" s="40"/>
      <c r="AP79" s="40"/>
      <c r="AS79" s="40">
        <f>AN79+AP76+AR76</f>
        <v>2154457.04</v>
      </c>
      <c r="AX79" s="40">
        <f>AS79+AU76+AW76</f>
        <v>2410300.9500000002</v>
      </c>
      <c r="BC79" s="40">
        <f>AX79+AZ76+BB76</f>
        <v>2642711.6</v>
      </c>
      <c r="BH79" s="40">
        <f>BC79+BE76+BG76</f>
        <v>2832753.5300000003</v>
      </c>
      <c r="BM79" s="40">
        <f>BH79+BJ76+BL76</f>
        <v>3016752.62</v>
      </c>
      <c r="BR79" s="40">
        <f>BM79+BO76+BQ76</f>
        <v>3200751.42</v>
      </c>
      <c r="BW79" s="40">
        <f>BR79+BT76+BV76</f>
        <v>3375125.3</v>
      </c>
      <c r="CB79" s="40">
        <f>BW79+BY76+CA76</f>
        <v>3549501.18</v>
      </c>
      <c r="CG79" s="40">
        <f>CB79+CD76+CF76</f>
        <v>3723877.0300000003</v>
      </c>
      <c r="CL79" s="40">
        <f>CG79+CI76+CK76</f>
        <v>3898252.91</v>
      </c>
      <c r="CQ79" s="40">
        <f>CL79+CN76+CP76</f>
        <v>4072628.79</v>
      </c>
      <c r="CV79" s="40">
        <f>CQ79+CS76+CU76</f>
        <v>4247004.62</v>
      </c>
      <c r="DA79" s="40">
        <f>CV79+CX76+CZ76</f>
        <v>4284862.78</v>
      </c>
      <c r="DF79" s="22">
        <f>DA79+DC76+DE76</f>
        <v>4311021.25</v>
      </c>
      <c r="DG79" s="52">
        <f>DF79-DF78</f>
        <v>2942287.7300000004</v>
      </c>
    </row>
    <row r="81" spans="1:166" ht="17.25" x14ac:dyDescent="0.4">
      <c r="D81" s="14" t="s">
        <v>49</v>
      </c>
      <c r="I81" s="4" t="s">
        <v>24</v>
      </c>
      <c r="J81" s="59" t="s">
        <v>48</v>
      </c>
      <c r="K81" s="59"/>
      <c r="L81" s="1"/>
      <c r="M81" s="59">
        <v>42004</v>
      </c>
      <c r="N81" s="59"/>
      <c r="O81" s="4" t="s">
        <v>24</v>
      </c>
      <c r="P81" s="59">
        <v>42185</v>
      </c>
      <c r="Q81" s="59"/>
      <c r="R81" s="59">
        <v>42369</v>
      </c>
      <c r="S81" s="59"/>
      <c r="T81" s="2" t="s">
        <v>24</v>
      </c>
      <c r="U81" s="59">
        <v>42551</v>
      </c>
      <c r="V81" s="59"/>
      <c r="W81" s="59">
        <v>42735</v>
      </c>
      <c r="X81" s="59"/>
      <c r="Y81" s="2" t="s">
        <v>24</v>
      </c>
      <c r="Z81" s="59">
        <v>42916</v>
      </c>
      <c r="AA81" s="59"/>
      <c r="AB81" s="59">
        <v>43100</v>
      </c>
      <c r="AC81" s="59"/>
      <c r="AD81" s="2" t="s">
        <v>24</v>
      </c>
      <c r="AE81" s="59">
        <v>43281</v>
      </c>
      <c r="AF81" s="59"/>
      <c r="AG81" s="59">
        <v>43465</v>
      </c>
      <c r="AH81" s="59"/>
      <c r="AI81" s="2" t="s">
        <v>24</v>
      </c>
      <c r="AJ81" s="59">
        <v>43646</v>
      </c>
      <c r="AK81" s="59"/>
      <c r="AL81" s="59">
        <v>43830</v>
      </c>
      <c r="AM81" s="59"/>
      <c r="AN81" s="2" t="s">
        <v>24</v>
      </c>
      <c r="AO81" s="59">
        <v>44012</v>
      </c>
      <c r="AP81" s="59"/>
      <c r="AQ81" s="59">
        <v>44196</v>
      </c>
      <c r="AR81" s="59"/>
      <c r="AS81" s="2" t="s">
        <v>24</v>
      </c>
      <c r="AT81" s="59">
        <v>44377</v>
      </c>
      <c r="AU81" s="59"/>
      <c r="AV81" s="59">
        <v>44561</v>
      </c>
      <c r="AW81" s="59"/>
      <c r="AX81" s="2" t="s">
        <v>24</v>
      </c>
      <c r="AY81" s="59">
        <v>44742</v>
      </c>
      <c r="AZ81" s="59"/>
      <c r="BA81" s="59">
        <v>44926</v>
      </c>
      <c r="BB81" s="59"/>
      <c r="BC81" s="2" t="s">
        <v>24</v>
      </c>
      <c r="BD81" s="59">
        <v>45107</v>
      </c>
      <c r="BE81" s="59"/>
      <c r="BF81" s="59">
        <v>45291</v>
      </c>
      <c r="BG81" s="59"/>
      <c r="BH81" s="2" t="s">
        <v>24</v>
      </c>
      <c r="BI81" s="59">
        <v>45473</v>
      </c>
      <c r="BJ81" s="59"/>
      <c r="BK81" s="59">
        <v>45657</v>
      </c>
      <c r="BL81" s="59"/>
      <c r="BM81" s="2" t="s">
        <v>24</v>
      </c>
      <c r="BN81" s="59">
        <v>45838</v>
      </c>
      <c r="BO81" s="59"/>
      <c r="BP81" s="59">
        <v>46022</v>
      </c>
      <c r="BQ81" s="59"/>
      <c r="BR81" s="2" t="s">
        <v>24</v>
      </c>
      <c r="BS81" s="59">
        <v>46203</v>
      </c>
      <c r="BT81" s="59"/>
      <c r="BU81" s="59">
        <v>46387</v>
      </c>
      <c r="BV81" s="59"/>
      <c r="BW81" s="2" t="s">
        <v>24</v>
      </c>
      <c r="BX81" s="59">
        <v>46568</v>
      </c>
      <c r="BY81" s="59"/>
      <c r="BZ81" s="59">
        <v>46752</v>
      </c>
      <c r="CA81" s="59"/>
      <c r="CB81" s="2" t="s">
        <v>24</v>
      </c>
      <c r="CC81" s="59">
        <v>46934</v>
      </c>
      <c r="CD81" s="59"/>
      <c r="CE81" s="59">
        <v>47118</v>
      </c>
      <c r="CF81" s="59"/>
      <c r="CG81" s="2" t="s">
        <v>24</v>
      </c>
      <c r="CH81" s="59">
        <v>47299</v>
      </c>
      <c r="CI81" s="59"/>
      <c r="CJ81" s="59">
        <v>47483</v>
      </c>
      <c r="CK81" s="59"/>
      <c r="CL81" s="2" t="s">
        <v>24</v>
      </c>
      <c r="CM81" s="59">
        <v>47664</v>
      </c>
      <c r="CN81" s="59"/>
      <c r="CO81" s="59">
        <v>47848</v>
      </c>
      <c r="CP81" s="59"/>
      <c r="CQ81" s="2" t="s">
        <v>24</v>
      </c>
      <c r="CR81" s="59">
        <v>48029</v>
      </c>
      <c r="CS81" s="59"/>
      <c r="CT81" s="59">
        <v>48213</v>
      </c>
      <c r="CU81" s="59"/>
      <c r="CV81" s="2" t="s">
        <v>24</v>
      </c>
      <c r="CW81" s="59">
        <v>48395</v>
      </c>
      <c r="CX81" s="59"/>
      <c r="CY81" s="59">
        <v>48579</v>
      </c>
      <c r="CZ81" s="59"/>
      <c r="DA81" s="2" t="s">
        <v>24</v>
      </c>
      <c r="DB81" s="59">
        <v>48760</v>
      </c>
      <c r="DC81" s="59"/>
      <c r="DD81" s="59">
        <v>48944</v>
      </c>
      <c r="DE81" s="59"/>
      <c r="DF81" s="2" t="s">
        <v>24</v>
      </c>
      <c r="DG81" s="59">
        <v>49125</v>
      </c>
      <c r="DH81" s="59"/>
      <c r="DI81" s="59">
        <v>49309</v>
      </c>
      <c r="DJ81" s="59"/>
      <c r="DK81" s="2" t="s">
        <v>24</v>
      </c>
      <c r="DL81" s="59">
        <v>49490</v>
      </c>
      <c r="DM81" s="59"/>
      <c r="DN81" s="59">
        <v>49674</v>
      </c>
      <c r="DO81" s="59"/>
      <c r="DP81" s="2" t="s">
        <v>24</v>
      </c>
      <c r="DQ81" s="59">
        <v>49856</v>
      </c>
      <c r="DR81" s="59"/>
      <c r="DS81" s="59">
        <v>50040</v>
      </c>
      <c r="DT81" s="59"/>
      <c r="DU81" s="2" t="s">
        <v>24</v>
      </c>
      <c r="DV81" s="59">
        <v>50221</v>
      </c>
      <c r="DW81" s="59"/>
      <c r="DX81" s="59">
        <v>50405</v>
      </c>
      <c r="DY81" s="59"/>
      <c r="DZ81" s="2" t="s">
        <v>24</v>
      </c>
      <c r="EA81" s="59">
        <v>50586</v>
      </c>
      <c r="EB81" s="59"/>
      <c r="EC81" s="59">
        <v>50770</v>
      </c>
      <c r="ED81" s="59"/>
      <c r="EE81" s="2" t="s">
        <v>24</v>
      </c>
      <c r="EF81" s="59">
        <v>50951</v>
      </c>
      <c r="EG81" s="59"/>
      <c r="EH81" s="59">
        <v>51135</v>
      </c>
      <c r="EI81" s="59"/>
      <c r="EJ81" s="2" t="s">
        <v>24</v>
      </c>
      <c r="EK81" s="59">
        <v>51317</v>
      </c>
      <c r="EL81" s="59"/>
      <c r="EM81" s="59">
        <v>51501</v>
      </c>
      <c r="EN81" s="59"/>
      <c r="EO81" s="2" t="s">
        <v>24</v>
      </c>
      <c r="EP81" s="59">
        <v>51682</v>
      </c>
      <c r="EQ81" s="59"/>
      <c r="ER81" s="59">
        <v>51866</v>
      </c>
      <c r="ES81" s="59"/>
      <c r="ET81" s="2" t="s">
        <v>24</v>
      </c>
      <c r="EU81" s="59">
        <v>52047</v>
      </c>
      <c r="EV81" s="59"/>
      <c r="EW81" s="59">
        <v>52231</v>
      </c>
      <c r="EX81" s="59"/>
      <c r="EY81" s="2" t="s">
        <v>24</v>
      </c>
      <c r="EZ81" s="59">
        <v>52412</v>
      </c>
      <c r="FA81" s="59"/>
      <c r="FB81" s="59">
        <v>52596</v>
      </c>
      <c r="FC81" s="59"/>
      <c r="FD81" s="2" t="s">
        <v>24</v>
      </c>
      <c r="FE81" s="59">
        <v>52778</v>
      </c>
      <c r="FF81" s="59"/>
      <c r="FG81" s="2" t="s">
        <v>24</v>
      </c>
      <c r="FH81" s="59">
        <v>52962</v>
      </c>
      <c r="FI81" s="59"/>
      <c r="FJ81" s="2" t="s">
        <v>24</v>
      </c>
    </row>
    <row r="82" spans="1:166" x14ac:dyDescent="0.35">
      <c r="A82" s="2" t="s">
        <v>23</v>
      </c>
      <c r="B82" s="2" t="s">
        <v>22</v>
      </c>
      <c r="C82" s="2" t="s">
        <v>21</v>
      </c>
      <c r="D82" s="2" t="s">
        <v>45</v>
      </c>
      <c r="E82" s="2" t="s">
        <v>19</v>
      </c>
      <c r="F82" s="2" t="s">
        <v>18</v>
      </c>
      <c r="H82" s="3" t="s">
        <v>17</v>
      </c>
      <c r="I82" s="41">
        <v>41640</v>
      </c>
      <c r="J82" s="2" t="s">
        <v>16</v>
      </c>
      <c r="K82" s="2" t="s">
        <v>15</v>
      </c>
      <c r="L82" s="41">
        <v>41821</v>
      </c>
      <c r="M82" s="2" t="s">
        <v>16</v>
      </c>
      <c r="N82" s="2" t="s">
        <v>15</v>
      </c>
      <c r="O82" s="4">
        <f>I82+365</f>
        <v>42005</v>
      </c>
      <c r="P82" s="2" t="s">
        <v>16</v>
      </c>
      <c r="Q82" s="2" t="s">
        <v>15</v>
      </c>
      <c r="R82" s="2" t="s">
        <v>16</v>
      </c>
      <c r="S82" s="2" t="s">
        <v>15</v>
      </c>
      <c r="T82" s="4">
        <f>O82+365</f>
        <v>42370</v>
      </c>
      <c r="U82" s="2" t="s">
        <v>16</v>
      </c>
      <c r="V82" s="2" t="s">
        <v>15</v>
      </c>
      <c r="W82" s="2" t="s">
        <v>16</v>
      </c>
      <c r="X82" s="2" t="s">
        <v>15</v>
      </c>
      <c r="Y82" s="4">
        <f>T82+365</f>
        <v>42735</v>
      </c>
      <c r="Z82" s="2" t="s">
        <v>16</v>
      </c>
      <c r="AA82" s="2" t="s">
        <v>15</v>
      </c>
      <c r="AB82" s="2" t="s">
        <v>16</v>
      </c>
      <c r="AC82" s="2" t="s">
        <v>15</v>
      </c>
      <c r="AD82" s="4">
        <f>Y82+366</f>
        <v>43101</v>
      </c>
      <c r="AE82" s="2" t="s">
        <v>16</v>
      </c>
      <c r="AF82" s="2" t="s">
        <v>15</v>
      </c>
      <c r="AG82" s="2" t="s">
        <v>16</v>
      </c>
      <c r="AH82" s="2" t="s">
        <v>15</v>
      </c>
      <c r="AI82" s="4">
        <f>AD82+365</f>
        <v>43466</v>
      </c>
      <c r="AJ82" s="2" t="s">
        <v>16</v>
      </c>
      <c r="AK82" s="2" t="s">
        <v>15</v>
      </c>
      <c r="AL82" s="2" t="s">
        <v>16</v>
      </c>
      <c r="AM82" s="2" t="s">
        <v>15</v>
      </c>
      <c r="AN82" s="4">
        <f>AI82+365</f>
        <v>43831</v>
      </c>
      <c r="AO82" s="2" t="s">
        <v>16</v>
      </c>
      <c r="AP82" s="2" t="s">
        <v>15</v>
      </c>
      <c r="AQ82" s="2" t="s">
        <v>16</v>
      </c>
      <c r="AR82" s="2" t="s">
        <v>15</v>
      </c>
      <c r="AS82" s="4">
        <f>AN82+365</f>
        <v>44196</v>
      </c>
      <c r="AT82" s="2" t="s">
        <v>16</v>
      </c>
      <c r="AU82" s="2" t="s">
        <v>15</v>
      </c>
      <c r="AV82" s="2" t="s">
        <v>16</v>
      </c>
      <c r="AW82" s="2" t="s">
        <v>15</v>
      </c>
      <c r="AX82" s="4">
        <f>AS82+366</f>
        <v>44562</v>
      </c>
      <c r="AY82" s="2" t="s">
        <v>16</v>
      </c>
      <c r="AZ82" s="2" t="s">
        <v>15</v>
      </c>
      <c r="BA82" s="2" t="s">
        <v>16</v>
      </c>
      <c r="BB82" s="2" t="s">
        <v>15</v>
      </c>
      <c r="BC82" s="4">
        <f>AX82+365</f>
        <v>44927</v>
      </c>
      <c r="BD82" s="2" t="s">
        <v>16</v>
      </c>
      <c r="BE82" s="2" t="s">
        <v>15</v>
      </c>
      <c r="BF82" s="2" t="s">
        <v>16</v>
      </c>
      <c r="BG82" s="2" t="s">
        <v>15</v>
      </c>
      <c r="BH82" s="4">
        <f>BC82+365</f>
        <v>45292</v>
      </c>
      <c r="BI82" s="2" t="s">
        <v>16</v>
      </c>
      <c r="BJ82" s="2" t="s">
        <v>15</v>
      </c>
      <c r="BK82" s="2" t="s">
        <v>16</v>
      </c>
      <c r="BL82" s="2" t="s">
        <v>15</v>
      </c>
      <c r="BM82" s="4">
        <f>BH82+365</f>
        <v>45657</v>
      </c>
      <c r="BN82" s="2" t="s">
        <v>16</v>
      </c>
      <c r="BO82" s="2" t="s">
        <v>15</v>
      </c>
      <c r="BP82" s="2" t="s">
        <v>16</v>
      </c>
      <c r="BQ82" s="2" t="s">
        <v>15</v>
      </c>
      <c r="BR82" s="4">
        <f>BM82+366</f>
        <v>46023</v>
      </c>
      <c r="BS82" s="2" t="s">
        <v>16</v>
      </c>
      <c r="BT82" s="2" t="s">
        <v>15</v>
      </c>
      <c r="BU82" s="2" t="s">
        <v>16</v>
      </c>
      <c r="BV82" s="2" t="s">
        <v>15</v>
      </c>
      <c r="BW82" s="4">
        <f>BR82+365</f>
        <v>46388</v>
      </c>
      <c r="BX82" s="2" t="s">
        <v>16</v>
      </c>
      <c r="BY82" s="2" t="s">
        <v>15</v>
      </c>
      <c r="BZ82" s="2" t="s">
        <v>16</v>
      </c>
      <c r="CA82" s="2" t="s">
        <v>15</v>
      </c>
      <c r="CB82" s="4">
        <f>BW82+365</f>
        <v>46753</v>
      </c>
      <c r="CC82" s="2" t="s">
        <v>16</v>
      </c>
      <c r="CD82" s="2" t="s">
        <v>15</v>
      </c>
      <c r="CE82" s="2" t="s">
        <v>16</v>
      </c>
      <c r="CF82" s="2" t="s">
        <v>15</v>
      </c>
      <c r="CG82" s="4">
        <f>CB82+365</f>
        <v>47118</v>
      </c>
      <c r="CH82" s="2" t="s">
        <v>16</v>
      </c>
      <c r="CI82" s="2" t="s">
        <v>15</v>
      </c>
      <c r="CJ82" s="2" t="s">
        <v>16</v>
      </c>
      <c r="CK82" s="2" t="s">
        <v>15</v>
      </c>
      <c r="CL82" s="4">
        <f>CG82+366</f>
        <v>47484</v>
      </c>
      <c r="CM82" s="2" t="s">
        <v>16</v>
      </c>
      <c r="CN82" s="2" t="s">
        <v>15</v>
      </c>
      <c r="CO82" s="2" t="s">
        <v>16</v>
      </c>
      <c r="CP82" s="2" t="s">
        <v>15</v>
      </c>
      <c r="CQ82" s="4">
        <f>CL82+365</f>
        <v>47849</v>
      </c>
      <c r="CR82" s="2" t="s">
        <v>16</v>
      </c>
      <c r="CS82" s="2" t="s">
        <v>15</v>
      </c>
      <c r="CT82" s="2" t="s">
        <v>16</v>
      </c>
      <c r="CU82" s="2" t="s">
        <v>15</v>
      </c>
      <c r="CV82" s="4">
        <f>CQ82+365</f>
        <v>48214</v>
      </c>
      <c r="CW82" s="2" t="s">
        <v>16</v>
      </c>
      <c r="CX82" s="2" t="s">
        <v>15</v>
      </c>
      <c r="CY82" s="2" t="s">
        <v>16</v>
      </c>
      <c r="CZ82" s="2" t="s">
        <v>15</v>
      </c>
      <c r="DA82" s="4">
        <f>CV82+365</f>
        <v>48579</v>
      </c>
      <c r="DB82" s="2" t="s">
        <v>16</v>
      </c>
      <c r="DC82" s="2" t="s">
        <v>15</v>
      </c>
      <c r="DD82" s="2" t="s">
        <v>16</v>
      </c>
      <c r="DE82" s="2" t="s">
        <v>15</v>
      </c>
      <c r="DF82" s="4">
        <f>DA82+366</f>
        <v>48945</v>
      </c>
      <c r="DG82" s="2" t="s">
        <v>16</v>
      </c>
      <c r="DH82" s="2" t="s">
        <v>15</v>
      </c>
      <c r="DI82" s="2" t="s">
        <v>16</v>
      </c>
      <c r="DJ82" s="2" t="s">
        <v>15</v>
      </c>
      <c r="DK82" s="4">
        <f>DF82+365</f>
        <v>49310</v>
      </c>
      <c r="DL82" s="2" t="s">
        <v>16</v>
      </c>
      <c r="DM82" s="2" t="s">
        <v>15</v>
      </c>
      <c r="DN82" s="2" t="s">
        <v>16</v>
      </c>
      <c r="DO82" s="2" t="s">
        <v>15</v>
      </c>
      <c r="DP82" s="4">
        <f>DK82+365</f>
        <v>49675</v>
      </c>
      <c r="DQ82" s="2" t="s">
        <v>16</v>
      </c>
      <c r="DR82" s="2" t="s">
        <v>15</v>
      </c>
      <c r="DS82" s="2" t="s">
        <v>16</v>
      </c>
      <c r="DT82" s="2" t="s">
        <v>15</v>
      </c>
      <c r="DU82" s="4">
        <f>DP82+366</f>
        <v>50041</v>
      </c>
      <c r="DV82" s="2" t="s">
        <v>16</v>
      </c>
      <c r="DW82" s="2" t="s">
        <v>15</v>
      </c>
      <c r="DX82" s="2" t="s">
        <v>16</v>
      </c>
      <c r="DY82" s="2" t="s">
        <v>15</v>
      </c>
      <c r="DZ82" s="4">
        <f>DU82+365</f>
        <v>50406</v>
      </c>
      <c r="EA82" s="2" t="s">
        <v>16</v>
      </c>
      <c r="EB82" s="2" t="s">
        <v>15</v>
      </c>
      <c r="EC82" s="2" t="s">
        <v>16</v>
      </c>
      <c r="ED82" s="2" t="s">
        <v>15</v>
      </c>
      <c r="EE82" s="4">
        <f>DZ82+365</f>
        <v>50771</v>
      </c>
      <c r="EF82" s="2" t="s">
        <v>16</v>
      </c>
      <c r="EG82" s="2" t="s">
        <v>15</v>
      </c>
      <c r="EH82" s="2" t="s">
        <v>16</v>
      </c>
      <c r="EI82" s="2" t="s">
        <v>15</v>
      </c>
      <c r="EJ82" s="4">
        <f>EE82+365</f>
        <v>51136</v>
      </c>
      <c r="EK82" s="2" t="s">
        <v>16</v>
      </c>
      <c r="EL82" s="2" t="s">
        <v>15</v>
      </c>
      <c r="EM82" s="2" t="s">
        <v>16</v>
      </c>
      <c r="EN82" s="2" t="s">
        <v>15</v>
      </c>
      <c r="EO82" s="4">
        <f>EJ82+366</f>
        <v>51502</v>
      </c>
      <c r="EP82" s="2" t="s">
        <v>16</v>
      </c>
      <c r="EQ82" s="2" t="s">
        <v>15</v>
      </c>
      <c r="ER82" s="2" t="s">
        <v>16</v>
      </c>
      <c r="ES82" s="2" t="s">
        <v>15</v>
      </c>
      <c r="ET82" s="4">
        <f>EO82+365</f>
        <v>51867</v>
      </c>
      <c r="EU82" s="2" t="s">
        <v>16</v>
      </c>
      <c r="EV82" s="2" t="s">
        <v>15</v>
      </c>
      <c r="EW82" s="2" t="s">
        <v>16</v>
      </c>
      <c r="EX82" s="2" t="s">
        <v>15</v>
      </c>
      <c r="EY82" s="4">
        <f>ET82+365</f>
        <v>52232</v>
      </c>
      <c r="EZ82" s="2" t="s">
        <v>16</v>
      </c>
      <c r="FA82" s="2" t="s">
        <v>15</v>
      </c>
      <c r="FB82" s="2" t="s">
        <v>16</v>
      </c>
      <c r="FC82" s="2" t="s">
        <v>15</v>
      </c>
      <c r="FD82" s="4">
        <f>EY82+365</f>
        <v>52597</v>
      </c>
      <c r="FE82" s="2" t="s">
        <v>16</v>
      </c>
      <c r="FF82" s="2" t="s">
        <v>15</v>
      </c>
      <c r="FG82" s="4">
        <v>52779</v>
      </c>
      <c r="FH82" s="2" t="s">
        <v>16</v>
      </c>
      <c r="FI82" s="2" t="s">
        <v>15</v>
      </c>
      <c r="FJ82" s="4">
        <f>FD82+365</f>
        <v>52962</v>
      </c>
    </row>
    <row r="83" spans="1:166" ht="17.25" x14ac:dyDescent="0.4">
      <c r="A83" s="31">
        <v>7283500</v>
      </c>
      <c r="B83" s="31">
        <v>1980</v>
      </c>
      <c r="C83" s="30">
        <v>29221</v>
      </c>
      <c r="D83" s="30">
        <v>41974</v>
      </c>
      <c r="E83" s="29">
        <v>8525.69</v>
      </c>
      <c r="F83" s="29">
        <v>8525.69</v>
      </c>
      <c r="G83" s="28" t="s">
        <v>14</v>
      </c>
      <c r="H83" s="27">
        <v>0.09</v>
      </c>
      <c r="I83" s="26">
        <v>753.03</v>
      </c>
      <c r="J83" s="26">
        <v>33.89</v>
      </c>
      <c r="K83" s="26">
        <v>368.23</v>
      </c>
      <c r="L83" s="26">
        <v>384.8</v>
      </c>
      <c r="M83" s="26">
        <v>17.32</v>
      </c>
      <c r="N83" s="26">
        <v>384.8</v>
      </c>
      <c r="O83" s="26">
        <f t="shared" ref="O83:O110" si="47">L83-N83</f>
        <v>0</v>
      </c>
      <c r="T83" s="19"/>
      <c r="Y83" s="19"/>
      <c r="Z83" s="2"/>
      <c r="AD83" s="19"/>
      <c r="AI83" s="19"/>
      <c r="AJ83" s="2"/>
      <c r="AN83" s="19"/>
      <c r="AQ83" s="2"/>
      <c r="AR83" s="2"/>
      <c r="AS83" s="19"/>
      <c r="AT83" s="2"/>
      <c r="AU83" s="2"/>
      <c r="AV83" s="2"/>
      <c r="AW83" s="2"/>
      <c r="AX83" s="19"/>
      <c r="AY83" s="2"/>
      <c r="AZ83" s="2"/>
      <c r="BA83" s="2"/>
      <c r="BB83" s="2"/>
      <c r="BC83" s="19"/>
      <c r="BD83" s="2"/>
      <c r="BE83" s="2"/>
      <c r="BF83" s="2"/>
      <c r="BG83" s="2"/>
      <c r="BH83" s="19"/>
      <c r="BI83" s="2"/>
      <c r="BJ83" s="2"/>
      <c r="BK83" s="2"/>
      <c r="BL83" s="2"/>
      <c r="BM83" s="19"/>
      <c r="BN83" s="2"/>
      <c r="BO83" s="2"/>
      <c r="BP83" s="2"/>
      <c r="BQ83" s="2"/>
      <c r="BR83" s="19"/>
      <c r="BS83" s="2"/>
      <c r="BT83" s="2"/>
      <c r="BU83" s="2"/>
      <c r="BV83" s="2"/>
      <c r="BW83" s="19"/>
      <c r="BX83" s="2"/>
      <c r="BY83" s="2"/>
      <c r="BZ83" s="2"/>
      <c r="CA83" s="2"/>
      <c r="CB83" s="19"/>
      <c r="CC83" s="2"/>
      <c r="CD83" s="2"/>
      <c r="CE83" s="2"/>
      <c r="CF83" s="2"/>
      <c r="CG83" s="19"/>
      <c r="CH83" s="2"/>
      <c r="CI83" s="2"/>
      <c r="CJ83" s="2"/>
      <c r="CK83" s="2"/>
      <c r="CL83" s="19"/>
      <c r="CM83" s="2"/>
      <c r="CN83" s="2"/>
      <c r="CO83" s="2"/>
      <c r="CP83" s="2"/>
      <c r="CQ83" s="19"/>
      <c r="CR83" s="2"/>
      <c r="CS83" s="2"/>
      <c r="CT83" s="2"/>
      <c r="CU83" s="2"/>
      <c r="CV83" s="19"/>
      <c r="CW83" s="2"/>
      <c r="CX83" s="2"/>
      <c r="CY83" s="2"/>
      <c r="CZ83" s="2"/>
      <c r="DA83" s="19"/>
      <c r="DB83" s="2"/>
      <c r="DC83" s="2"/>
      <c r="DD83" s="2"/>
      <c r="DE83" s="2"/>
      <c r="DF83" s="19"/>
      <c r="DG83" s="19"/>
      <c r="DH83" s="19"/>
      <c r="DI83" s="19"/>
      <c r="DJ83" s="19"/>
      <c r="DK83" s="19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</row>
    <row r="84" spans="1:166" ht="17.25" x14ac:dyDescent="0.4">
      <c r="A84" s="31">
        <v>8406300</v>
      </c>
      <c r="B84" s="31">
        <v>1980</v>
      </c>
      <c r="C84" s="30">
        <v>29221</v>
      </c>
      <c r="D84" s="30">
        <v>41974</v>
      </c>
      <c r="E84" s="29">
        <v>25822.84</v>
      </c>
      <c r="F84" s="29">
        <v>25822.84</v>
      </c>
      <c r="G84" s="28" t="s">
        <v>14</v>
      </c>
      <c r="H84" s="27">
        <v>0.09</v>
      </c>
      <c r="I84" s="26">
        <v>2280.79</v>
      </c>
      <c r="J84" s="26">
        <v>102.64</v>
      </c>
      <c r="K84" s="26">
        <v>1115.3</v>
      </c>
      <c r="L84" s="26">
        <v>1165.49</v>
      </c>
      <c r="M84" s="26">
        <v>52.45</v>
      </c>
      <c r="N84" s="26">
        <v>1165.49</v>
      </c>
      <c r="O84" s="26">
        <f t="shared" si="47"/>
        <v>0</v>
      </c>
      <c r="T84" s="19"/>
      <c r="Y84" s="19"/>
      <c r="Z84" s="2"/>
      <c r="AD84" s="19"/>
      <c r="AI84" s="19"/>
      <c r="AJ84" s="2"/>
      <c r="AN84" s="19"/>
      <c r="AQ84" s="2"/>
      <c r="AR84" s="2"/>
      <c r="AS84" s="19"/>
      <c r="AT84" s="2"/>
      <c r="AU84" s="2"/>
      <c r="AV84" s="2"/>
      <c r="AW84" s="2"/>
      <c r="AX84" s="19"/>
      <c r="AY84" s="2"/>
      <c r="AZ84" s="2"/>
      <c r="BA84" s="2"/>
      <c r="BB84" s="2"/>
      <c r="BC84" s="19"/>
      <c r="BD84" s="2"/>
      <c r="BE84" s="2"/>
      <c r="BF84" s="2"/>
      <c r="BG84" s="2"/>
      <c r="BH84" s="19"/>
      <c r="BI84" s="2"/>
      <c r="BJ84" s="2"/>
      <c r="BK84" s="2"/>
      <c r="BL84" s="2"/>
      <c r="BM84" s="19"/>
      <c r="BN84" s="2"/>
      <c r="BO84" s="2"/>
      <c r="BP84" s="2"/>
      <c r="BQ84" s="2"/>
      <c r="BR84" s="19"/>
      <c r="BS84" s="2"/>
      <c r="BT84" s="2"/>
      <c r="BU84" s="2"/>
      <c r="BV84" s="2"/>
      <c r="BW84" s="19"/>
      <c r="BX84" s="2"/>
      <c r="BY84" s="2"/>
      <c r="BZ84" s="2"/>
      <c r="CA84" s="2"/>
      <c r="CB84" s="19"/>
      <c r="CC84" s="2"/>
      <c r="CD84" s="2"/>
      <c r="CE84" s="2"/>
      <c r="CF84" s="2"/>
      <c r="CG84" s="19"/>
      <c r="CH84" s="2"/>
      <c r="CI84" s="2"/>
      <c r="CJ84" s="2"/>
      <c r="CK84" s="2"/>
      <c r="CL84" s="19"/>
      <c r="CM84" s="2"/>
      <c r="CN84" s="2"/>
      <c r="CO84" s="2"/>
      <c r="CP84" s="2"/>
      <c r="CQ84" s="19"/>
      <c r="CR84" s="2"/>
      <c r="CS84" s="2"/>
      <c r="CT84" s="2"/>
      <c r="CU84" s="2"/>
      <c r="CV84" s="19"/>
      <c r="CW84" s="2"/>
      <c r="CX84" s="2"/>
      <c r="CY84" s="2"/>
      <c r="CZ84" s="2"/>
      <c r="DA84" s="19"/>
      <c r="DB84" s="2"/>
      <c r="DC84" s="2"/>
      <c r="DD84" s="2"/>
      <c r="DE84" s="2"/>
      <c r="DF84" s="19"/>
      <c r="DG84" s="19"/>
      <c r="DH84" s="19"/>
      <c r="DI84" s="19"/>
      <c r="DJ84" s="19"/>
      <c r="DK84" s="19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</row>
    <row r="85" spans="1:166" ht="17.25" x14ac:dyDescent="0.4">
      <c r="A85" s="31">
        <v>7283500</v>
      </c>
      <c r="B85" s="31">
        <v>1980</v>
      </c>
      <c r="C85" s="30">
        <v>29587</v>
      </c>
      <c r="D85" s="30">
        <v>42339</v>
      </c>
      <c r="E85" s="29">
        <v>8126.35</v>
      </c>
      <c r="F85" s="29">
        <v>8126.35</v>
      </c>
      <c r="G85" s="28" t="s">
        <v>13</v>
      </c>
      <c r="H85" s="27">
        <v>0.09</v>
      </c>
      <c r="I85" s="26">
        <v>1375.03</v>
      </c>
      <c r="J85" s="26">
        <v>61.88</v>
      </c>
      <c r="K85" s="26">
        <v>321.39999999999998</v>
      </c>
      <c r="L85" s="26">
        <v>1053.6300000000001</v>
      </c>
      <c r="M85" s="26">
        <v>47.41</v>
      </c>
      <c r="N85" s="26">
        <v>335.87</v>
      </c>
      <c r="O85" s="26">
        <f t="shared" si="47"/>
        <v>717.7600000000001</v>
      </c>
      <c r="P85" s="26">
        <v>32.299999999999997</v>
      </c>
      <c r="Q85" s="26">
        <v>350.98</v>
      </c>
      <c r="R85" s="26">
        <v>16.5</v>
      </c>
      <c r="S85" s="26">
        <v>366.78</v>
      </c>
      <c r="T85" s="26">
        <f t="shared" ref="T85:T110" si="48">O85-Q85-S85</f>
        <v>0</v>
      </c>
      <c r="Y85" s="19"/>
      <c r="Z85" s="2"/>
      <c r="AD85" s="19"/>
      <c r="AI85" s="19"/>
      <c r="AJ85" s="2"/>
      <c r="AN85" s="19"/>
      <c r="AQ85" s="2"/>
      <c r="AR85" s="2"/>
      <c r="AS85" s="19"/>
      <c r="AT85" s="2"/>
      <c r="AU85" s="2"/>
      <c r="AV85" s="2"/>
      <c r="AW85" s="2"/>
      <c r="AX85" s="19"/>
      <c r="AY85" s="2"/>
      <c r="AZ85" s="2"/>
      <c r="BA85" s="2"/>
      <c r="BB85" s="2"/>
      <c r="BC85" s="19"/>
      <c r="BD85" s="2"/>
      <c r="BE85" s="2"/>
      <c r="BF85" s="2"/>
      <c r="BG85" s="2"/>
      <c r="BH85" s="19"/>
      <c r="BI85" s="2"/>
      <c r="BJ85" s="2"/>
      <c r="BK85" s="2"/>
      <c r="BL85" s="2"/>
      <c r="BM85" s="19"/>
      <c r="BN85" s="2"/>
      <c r="BO85" s="2"/>
      <c r="BP85" s="2"/>
      <c r="BQ85" s="2"/>
      <c r="BR85" s="19"/>
      <c r="BS85" s="2"/>
      <c r="BT85" s="2"/>
      <c r="BU85" s="2"/>
      <c r="BV85" s="2"/>
      <c r="BW85" s="19"/>
      <c r="BX85" s="2"/>
      <c r="BY85" s="2"/>
      <c r="BZ85" s="2"/>
      <c r="CA85" s="2"/>
      <c r="CB85" s="19"/>
      <c r="CC85" s="2"/>
      <c r="CD85" s="2"/>
      <c r="CE85" s="2"/>
      <c r="CF85" s="2"/>
      <c r="CG85" s="19"/>
      <c r="CH85" s="2"/>
      <c r="CI85" s="2"/>
      <c r="CJ85" s="2"/>
      <c r="CK85" s="2"/>
      <c r="CL85" s="19"/>
      <c r="CM85" s="2"/>
      <c r="CN85" s="2"/>
      <c r="CO85" s="2"/>
      <c r="CP85" s="2"/>
      <c r="CQ85" s="19"/>
      <c r="CR85" s="2"/>
      <c r="CS85" s="2"/>
      <c r="CT85" s="2"/>
      <c r="CU85" s="2"/>
      <c r="CV85" s="19"/>
      <c r="CW85" s="2"/>
      <c r="CX85" s="2"/>
      <c r="CY85" s="2"/>
      <c r="CZ85" s="2"/>
      <c r="DA85" s="19"/>
      <c r="DB85" s="2"/>
      <c r="DC85" s="2"/>
      <c r="DD85" s="2"/>
      <c r="DE85" s="2"/>
      <c r="DF85" s="19"/>
      <c r="DG85" s="19"/>
      <c r="DH85" s="19"/>
      <c r="DI85" s="19"/>
      <c r="DJ85" s="19"/>
      <c r="DK85" s="19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</row>
    <row r="86" spans="1:166" ht="17.25" x14ac:dyDescent="0.4">
      <c r="A86" s="31">
        <v>8406300</v>
      </c>
      <c r="B86" s="31">
        <v>1980</v>
      </c>
      <c r="C86" s="30">
        <v>29587</v>
      </c>
      <c r="D86" s="30">
        <v>42339</v>
      </c>
      <c r="E86" s="29">
        <v>2023.93</v>
      </c>
      <c r="F86" s="29">
        <v>2023.93</v>
      </c>
      <c r="G86" s="28" t="s">
        <v>13</v>
      </c>
      <c r="H86" s="27">
        <v>0.09</v>
      </c>
      <c r="I86" s="26">
        <v>342.46</v>
      </c>
      <c r="J86" s="26">
        <v>15.41</v>
      </c>
      <c r="K86" s="26">
        <v>80.05</v>
      </c>
      <c r="L86" s="26">
        <v>262.41000000000003</v>
      </c>
      <c r="M86" s="26">
        <v>11.81</v>
      </c>
      <c r="N86" s="26">
        <v>83.65</v>
      </c>
      <c r="O86" s="26">
        <f t="shared" si="47"/>
        <v>178.76000000000002</v>
      </c>
      <c r="P86" s="26">
        <v>8.0399999999999991</v>
      </c>
      <c r="Q86" s="26">
        <v>87.41</v>
      </c>
      <c r="R86" s="26">
        <v>4.1100000000000003</v>
      </c>
      <c r="S86" s="26">
        <v>91.35</v>
      </c>
      <c r="T86" s="26">
        <f t="shared" si="48"/>
        <v>0</v>
      </c>
      <c r="Y86" s="19"/>
      <c r="Z86" s="2"/>
      <c r="AD86" s="19"/>
      <c r="AI86" s="19"/>
      <c r="AJ86" s="2"/>
      <c r="AN86" s="19"/>
      <c r="AQ86" s="2"/>
      <c r="AR86" s="2"/>
      <c r="AS86" s="19"/>
      <c r="AT86" s="2"/>
      <c r="AU86" s="2"/>
      <c r="AV86" s="2"/>
      <c r="AW86" s="2"/>
      <c r="AX86" s="19"/>
      <c r="AY86" s="2"/>
      <c r="AZ86" s="2"/>
      <c r="BA86" s="2"/>
      <c r="BB86" s="2"/>
      <c r="BC86" s="19"/>
      <c r="BD86" s="2"/>
      <c r="BE86" s="2"/>
      <c r="BF86" s="2"/>
      <c r="BG86" s="2"/>
      <c r="BH86" s="19"/>
      <c r="BI86" s="2"/>
      <c r="BJ86" s="2"/>
      <c r="BK86" s="2"/>
      <c r="BL86" s="2"/>
      <c r="BM86" s="19"/>
      <c r="BN86" s="2"/>
      <c r="BO86" s="2"/>
      <c r="BP86" s="2"/>
      <c r="BQ86" s="2"/>
      <c r="BR86" s="19"/>
      <c r="BS86" s="2"/>
      <c r="BT86" s="2"/>
      <c r="BU86" s="2"/>
      <c r="BV86" s="2"/>
      <c r="BW86" s="19"/>
      <c r="BX86" s="2"/>
      <c r="BY86" s="2"/>
      <c r="BZ86" s="2"/>
      <c r="CA86" s="2"/>
      <c r="CB86" s="19"/>
      <c r="CC86" s="2"/>
      <c r="CD86" s="2"/>
      <c r="CE86" s="2"/>
      <c r="CF86" s="2"/>
      <c r="CG86" s="19"/>
      <c r="CH86" s="2"/>
      <c r="CI86" s="2"/>
      <c r="CJ86" s="2"/>
      <c r="CK86" s="2"/>
      <c r="CL86" s="19"/>
      <c r="CM86" s="2"/>
      <c r="CN86" s="2"/>
      <c r="CO86" s="2"/>
      <c r="CP86" s="2"/>
      <c r="CQ86" s="19"/>
      <c r="CR86" s="2"/>
      <c r="CS86" s="2"/>
      <c r="CT86" s="2"/>
      <c r="CU86" s="2"/>
      <c r="CV86" s="19"/>
      <c r="CW86" s="2"/>
      <c r="CX86" s="2"/>
      <c r="CY86" s="2"/>
      <c r="CZ86" s="2"/>
      <c r="DA86" s="19"/>
      <c r="DB86" s="2"/>
      <c r="DC86" s="2"/>
      <c r="DD86" s="2"/>
      <c r="DE86" s="2"/>
      <c r="DF86" s="19"/>
      <c r="DG86" s="19"/>
      <c r="DH86" s="19"/>
      <c r="DI86" s="19"/>
      <c r="DJ86" s="19"/>
      <c r="DK86" s="19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</row>
    <row r="87" spans="1:166" ht="17.25" x14ac:dyDescent="0.4">
      <c r="A87" s="31">
        <v>754000</v>
      </c>
      <c r="B87" s="31">
        <v>1981</v>
      </c>
      <c r="C87" s="30">
        <v>29952</v>
      </c>
      <c r="D87" s="30">
        <v>42705</v>
      </c>
      <c r="E87" s="29">
        <v>325.10000000000002</v>
      </c>
      <c r="F87" s="29">
        <v>325.10000000000002</v>
      </c>
      <c r="G87" s="28" t="s">
        <v>12</v>
      </c>
      <c r="H87" s="27">
        <v>0.09</v>
      </c>
      <c r="I87" s="26">
        <v>79.09</v>
      </c>
      <c r="J87" s="26">
        <v>3.56</v>
      </c>
      <c r="K87" s="26">
        <v>11.77</v>
      </c>
      <c r="L87" s="26">
        <v>67.31</v>
      </c>
      <c r="M87" s="26">
        <v>3.03</v>
      </c>
      <c r="N87" s="26">
        <v>12.3</v>
      </c>
      <c r="O87" s="26">
        <f t="shared" si="47"/>
        <v>55.010000000000005</v>
      </c>
      <c r="P87" s="26">
        <v>2.48</v>
      </c>
      <c r="Q87" s="26">
        <v>12.86</v>
      </c>
      <c r="R87" s="26">
        <v>1.9</v>
      </c>
      <c r="S87" s="26">
        <v>13.44</v>
      </c>
      <c r="T87" s="26">
        <f t="shared" si="48"/>
        <v>28.710000000000008</v>
      </c>
      <c r="U87" s="26">
        <v>1.29</v>
      </c>
      <c r="V87" s="26">
        <v>14.04</v>
      </c>
      <c r="W87" s="26">
        <v>0.66</v>
      </c>
      <c r="X87" s="26">
        <v>14.67</v>
      </c>
      <c r="Y87" s="26">
        <f t="shared" ref="Y87:Y110" si="49">T87-V87-X87</f>
        <v>0</v>
      </c>
      <c r="Z87" s="2"/>
      <c r="AD87" s="19"/>
      <c r="AI87" s="19"/>
      <c r="AJ87" s="2"/>
      <c r="AN87" s="19"/>
      <c r="AQ87" s="2"/>
      <c r="AR87" s="2"/>
      <c r="AS87" s="19"/>
      <c r="AT87" s="2"/>
      <c r="AU87" s="2"/>
      <c r="AV87" s="2"/>
      <c r="AW87" s="2"/>
      <c r="AX87" s="19"/>
      <c r="AY87" s="2"/>
      <c r="AZ87" s="2"/>
      <c r="BA87" s="2"/>
      <c r="BB87" s="2"/>
      <c r="BC87" s="19"/>
      <c r="BD87" s="2"/>
      <c r="BE87" s="2"/>
      <c r="BF87" s="2"/>
      <c r="BG87" s="2"/>
      <c r="BH87" s="19"/>
      <c r="BI87" s="2"/>
      <c r="BJ87" s="2"/>
      <c r="BK87" s="2"/>
      <c r="BL87" s="2"/>
      <c r="BM87" s="19"/>
      <c r="BN87" s="2"/>
      <c r="BO87" s="2"/>
      <c r="BP87" s="2"/>
      <c r="BQ87" s="2"/>
      <c r="BR87" s="19"/>
      <c r="BS87" s="2"/>
      <c r="BT87" s="2"/>
      <c r="BU87" s="2"/>
      <c r="BV87" s="2"/>
      <c r="BW87" s="19"/>
      <c r="BX87" s="2"/>
      <c r="BY87" s="2"/>
      <c r="BZ87" s="2"/>
      <c r="CA87" s="2"/>
      <c r="CB87" s="19"/>
      <c r="CC87" s="2"/>
      <c r="CD87" s="2"/>
      <c r="CE87" s="2"/>
      <c r="CF87" s="2"/>
      <c r="CG87" s="19"/>
      <c r="CH87" s="2"/>
      <c r="CI87" s="2"/>
      <c r="CJ87" s="2"/>
      <c r="CK87" s="2"/>
      <c r="CL87" s="19"/>
      <c r="CM87" s="2"/>
      <c r="CN87" s="2"/>
      <c r="CO87" s="2"/>
      <c r="CP87" s="2"/>
      <c r="CQ87" s="19"/>
      <c r="CR87" s="2"/>
      <c r="CS87" s="2"/>
      <c r="CT87" s="2"/>
      <c r="CU87" s="2"/>
      <c r="CV87" s="19"/>
      <c r="CW87" s="2"/>
      <c r="CX87" s="2"/>
      <c r="CY87" s="2"/>
      <c r="CZ87" s="2"/>
      <c r="DA87" s="19"/>
      <c r="DB87" s="2"/>
      <c r="DC87" s="2"/>
      <c r="DD87" s="2"/>
      <c r="DE87" s="2"/>
      <c r="DF87" s="19"/>
      <c r="DG87" s="19"/>
      <c r="DH87" s="19"/>
      <c r="DI87" s="19"/>
      <c r="DJ87" s="19"/>
      <c r="DK87" s="19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</row>
    <row r="88" spans="1:166" ht="17.25" x14ac:dyDescent="0.4">
      <c r="A88" s="31">
        <v>1006900</v>
      </c>
      <c r="B88" s="31">
        <v>1981</v>
      </c>
      <c r="C88" s="30">
        <v>29952</v>
      </c>
      <c r="D88" s="30">
        <v>42705</v>
      </c>
      <c r="E88" s="29">
        <v>12179.58</v>
      </c>
      <c r="F88" s="29">
        <v>12179.58</v>
      </c>
      <c r="G88" s="28" t="s">
        <v>12</v>
      </c>
      <c r="H88" s="27">
        <v>0.09</v>
      </c>
      <c r="I88" s="26">
        <v>2962.95</v>
      </c>
      <c r="J88" s="26">
        <v>133.33000000000001</v>
      </c>
      <c r="K88" s="26">
        <v>441.12</v>
      </c>
      <c r="L88" s="26">
        <v>2521.83</v>
      </c>
      <c r="M88" s="26">
        <v>113.48</v>
      </c>
      <c r="N88" s="26">
        <v>460.97</v>
      </c>
      <c r="O88" s="26">
        <f t="shared" si="47"/>
        <v>2060.8599999999997</v>
      </c>
      <c r="P88" s="26">
        <v>92.74</v>
      </c>
      <c r="Q88" s="26">
        <v>481.71</v>
      </c>
      <c r="R88" s="26">
        <v>71.06</v>
      </c>
      <c r="S88" s="26">
        <v>503.39</v>
      </c>
      <c r="T88" s="26">
        <f t="shared" si="48"/>
        <v>1075.7599999999998</v>
      </c>
      <c r="U88" s="26">
        <v>48.41</v>
      </c>
      <c r="V88" s="26">
        <v>526.04</v>
      </c>
      <c r="W88" s="26">
        <v>24.74</v>
      </c>
      <c r="X88" s="26">
        <v>549.72</v>
      </c>
      <c r="Y88" s="26">
        <f t="shared" si="49"/>
        <v>0</v>
      </c>
      <c r="Z88" s="2"/>
      <c r="AD88" s="19"/>
      <c r="AI88" s="19"/>
      <c r="AJ88" s="2"/>
      <c r="AN88" s="19"/>
      <c r="AQ88" s="2"/>
      <c r="AR88" s="2"/>
      <c r="AS88" s="19"/>
      <c r="AT88" s="2"/>
      <c r="AU88" s="2"/>
      <c r="AV88" s="2"/>
      <c r="AW88" s="2"/>
      <c r="AX88" s="19"/>
      <c r="AY88" s="2"/>
      <c r="AZ88" s="2"/>
      <c r="BA88" s="2"/>
      <c r="BB88" s="2"/>
      <c r="BC88" s="19"/>
      <c r="BD88" s="2"/>
      <c r="BE88" s="2"/>
      <c r="BF88" s="2"/>
      <c r="BG88" s="2"/>
      <c r="BH88" s="19"/>
      <c r="BI88" s="2"/>
      <c r="BJ88" s="2"/>
      <c r="BK88" s="2"/>
      <c r="BL88" s="2"/>
      <c r="BM88" s="19"/>
      <c r="BN88" s="2"/>
      <c r="BO88" s="2"/>
      <c r="BP88" s="2"/>
      <c r="BQ88" s="2"/>
      <c r="BR88" s="19"/>
      <c r="BS88" s="2"/>
      <c r="BT88" s="2"/>
      <c r="BU88" s="2"/>
      <c r="BV88" s="2"/>
      <c r="BW88" s="19"/>
      <c r="BX88" s="2"/>
      <c r="BY88" s="2"/>
      <c r="BZ88" s="2"/>
      <c r="CA88" s="2"/>
      <c r="CB88" s="19"/>
      <c r="CC88" s="2"/>
      <c r="CD88" s="2"/>
      <c r="CE88" s="2"/>
      <c r="CF88" s="2"/>
      <c r="CG88" s="19"/>
      <c r="CH88" s="2"/>
      <c r="CI88" s="2"/>
      <c r="CJ88" s="2"/>
      <c r="CK88" s="2"/>
      <c r="CL88" s="19"/>
      <c r="CM88" s="2"/>
      <c r="CN88" s="2"/>
      <c r="CO88" s="2"/>
      <c r="CP88" s="2"/>
      <c r="CQ88" s="19"/>
      <c r="CR88" s="2"/>
      <c r="CS88" s="2"/>
      <c r="CT88" s="2"/>
      <c r="CU88" s="2"/>
      <c r="CV88" s="19"/>
      <c r="CW88" s="2"/>
      <c r="CX88" s="2"/>
      <c r="CY88" s="2"/>
      <c r="CZ88" s="2"/>
      <c r="DA88" s="19"/>
      <c r="DB88" s="2"/>
      <c r="DC88" s="2"/>
      <c r="DD88" s="2"/>
      <c r="DE88" s="2"/>
      <c r="DF88" s="19"/>
      <c r="DG88" s="19"/>
      <c r="DH88" s="19"/>
      <c r="DI88" s="19"/>
      <c r="DJ88" s="19"/>
      <c r="DK88" s="19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</row>
    <row r="89" spans="1:166" ht="17.25" x14ac:dyDescent="0.4">
      <c r="A89" s="35">
        <v>425743400</v>
      </c>
      <c r="B89" s="35">
        <v>1998</v>
      </c>
      <c r="C89" s="34">
        <v>36161</v>
      </c>
      <c r="D89" s="34">
        <v>43435</v>
      </c>
      <c r="E89" s="33">
        <v>770291.42</v>
      </c>
      <c r="F89" s="33" t="s">
        <v>8</v>
      </c>
      <c r="G89" s="28" t="s">
        <v>11</v>
      </c>
      <c r="H89" s="27">
        <v>0.06</v>
      </c>
      <c r="I89" s="26">
        <v>284265.93</v>
      </c>
      <c r="J89" s="26">
        <v>8527.98</v>
      </c>
      <c r="K89" s="26">
        <v>24796.66</v>
      </c>
      <c r="L89" s="33">
        <v>259469.27</v>
      </c>
      <c r="M89" s="26">
        <v>7784.08</v>
      </c>
      <c r="N89" s="26">
        <v>25540.560000000001</v>
      </c>
      <c r="O89" s="26">
        <f t="shared" si="47"/>
        <v>233928.71</v>
      </c>
      <c r="P89" s="26">
        <v>7017.86</v>
      </c>
      <c r="Q89" s="26">
        <v>26306.78</v>
      </c>
      <c r="R89" s="26">
        <v>6228.66</v>
      </c>
      <c r="S89" s="26">
        <v>27095.98</v>
      </c>
      <c r="T89" s="26">
        <f t="shared" si="48"/>
        <v>180525.94999999998</v>
      </c>
      <c r="U89" s="26">
        <v>5415.78</v>
      </c>
      <c r="V89" s="26">
        <v>27908.86</v>
      </c>
      <c r="W89" s="26">
        <v>4578.51</v>
      </c>
      <c r="X89" s="26">
        <v>28746.13</v>
      </c>
      <c r="Y89" s="26">
        <f t="shared" si="49"/>
        <v>123870.95999999996</v>
      </c>
      <c r="Z89" s="26">
        <v>3716.13</v>
      </c>
      <c r="AA89" s="26">
        <v>29608.51</v>
      </c>
      <c r="AB89" s="26">
        <v>2827.87</v>
      </c>
      <c r="AC89" s="26">
        <v>30496.76</v>
      </c>
      <c r="AD89" s="26">
        <f t="shared" ref="AD89:AD110" si="50">Y89-AA89-AC89</f>
        <v>63765.689999999973</v>
      </c>
      <c r="AE89" s="26">
        <v>1912.97</v>
      </c>
      <c r="AF89" s="26">
        <v>31411.67</v>
      </c>
      <c r="AG89" s="26">
        <v>970.62</v>
      </c>
      <c r="AH89" s="26">
        <v>32354.02</v>
      </c>
      <c r="AI89" s="26">
        <f t="shared" ref="AI89:AI110" si="51">AD89-AF89-AH89</f>
        <v>0</v>
      </c>
      <c r="AJ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</row>
    <row r="90" spans="1:166" ht="17.25" x14ac:dyDescent="0.4">
      <c r="A90" s="31">
        <v>2272800</v>
      </c>
      <c r="B90" s="31">
        <v>1999</v>
      </c>
      <c r="C90" s="30">
        <v>36526</v>
      </c>
      <c r="D90" s="30">
        <v>43800</v>
      </c>
      <c r="E90" s="29">
        <v>30677.54</v>
      </c>
      <c r="F90" s="29">
        <v>30677.54</v>
      </c>
      <c r="G90" s="28" t="s">
        <v>10</v>
      </c>
      <c r="H90" s="27">
        <v>4.5999999999999999E-2</v>
      </c>
      <c r="I90" s="26">
        <v>12265.29</v>
      </c>
      <c r="J90" s="26">
        <v>282.10000000000002</v>
      </c>
      <c r="K90" s="26">
        <v>899.17</v>
      </c>
      <c r="L90" s="26">
        <v>11366.12</v>
      </c>
      <c r="M90" s="26">
        <v>261.42</v>
      </c>
      <c r="N90" s="26">
        <v>919.85</v>
      </c>
      <c r="O90" s="26">
        <f t="shared" si="47"/>
        <v>10446.27</v>
      </c>
      <c r="P90" s="26">
        <v>240.26</v>
      </c>
      <c r="Q90" s="26">
        <v>941.01</v>
      </c>
      <c r="R90" s="26">
        <v>218.62</v>
      </c>
      <c r="S90" s="26">
        <v>962.65</v>
      </c>
      <c r="T90" s="26">
        <f t="shared" si="48"/>
        <v>8542.61</v>
      </c>
      <c r="U90" s="26">
        <v>196.48</v>
      </c>
      <c r="V90" s="26">
        <v>984.8</v>
      </c>
      <c r="W90" s="26">
        <v>173.83</v>
      </c>
      <c r="X90" s="26">
        <v>1007.45</v>
      </c>
      <c r="Y90" s="26">
        <f t="shared" si="49"/>
        <v>6550.3600000000006</v>
      </c>
      <c r="Z90" s="26">
        <v>150.66</v>
      </c>
      <c r="AA90" s="26">
        <v>1030.6199999999999</v>
      </c>
      <c r="AB90" s="26">
        <v>126.95</v>
      </c>
      <c r="AC90" s="26">
        <v>1054.32</v>
      </c>
      <c r="AD90" s="26">
        <f t="shared" si="50"/>
        <v>4465.420000000001</v>
      </c>
      <c r="AE90" s="26">
        <v>102.7</v>
      </c>
      <c r="AF90" s="26">
        <v>1078.57</v>
      </c>
      <c r="AG90" s="26">
        <v>77.900000000000006</v>
      </c>
      <c r="AH90" s="26">
        <v>1103.3800000000001</v>
      </c>
      <c r="AI90" s="26">
        <f t="shared" si="51"/>
        <v>2283.4700000000012</v>
      </c>
      <c r="AJ90" s="26">
        <v>52.52</v>
      </c>
      <c r="AK90" s="26">
        <v>1128.76</v>
      </c>
      <c r="AL90" s="26">
        <v>26.56</v>
      </c>
      <c r="AM90" s="26">
        <v>1154.71</v>
      </c>
      <c r="AN90" s="26">
        <f t="shared" ref="AN90:AN110" si="52">AI90-AK90-AM90</f>
        <v>0</v>
      </c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</row>
    <row r="91" spans="1:166" ht="17.25" x14ac:dyDescent="0.4">
      <c r="A91" s="31">
        <v>7519600</v>
      </c>
      <c r="B91" s="31">
        <v>1999</v>
      </c>
      <c r="C91" s="30">
        <v>36526</v>
      </c>
      <c r="D91" s="30">
        <v>43800</v>
      </c>
      <c r="E91" s="29">
        <v>15493.71</v>
      </c>
      <c r="F91" s="29">
        <v>15493.71</v>
      </c>
      <c r="G91" s="28" t="s">
        <v>10</v>
      </c>
      <c r="H91" s="27">
        <v>4.5999999999999999E-2</v>
      </c>
      <c r="I91" s="26">
        <v>6194.59</v>
      </c>
      <c r="J91" s="26">
        <v>142.28</v>
      </c>
      <c r="K91" s="26">
        <v>454.13</v>
      </c>
      <c r="L91" s="26">
        <v>5740.57</v>
      </c>
      <c r="M91" s="26">
        <v>132.03</v>
      </c>
      <c r="N91" s="26">
        <v>464.57</v>
      </c>
      <c r="O91" s="26">
        <f t="shared" si="47"/>
        <v>5276</v>
      </c>
      <c r="P91" s="26">
        <v>121.35</v>
      </c>
      <c r="Q91" s="26">
        <v>475.26</v>
      </c>
      <c r="R91" s="26">
        <v>110.41</v>
      </c>
      <c r="S91" s="26">
        <v>486.19</v>
      </c>
      <c r="T91" s="26">
        <f t="shared" si="48"/>
        <v>4314.55</v>
      </c>
      <c r="U91" s="26">
        <v>99.23</v>
      </c>
      <c r="V91" s="26">
        <v>497.37</v>
      </c>
      <c r="W91" s="26">
        <v>87.79</v>
      </c>
      <c r="X91" s="26">
        <v>508.81</v>
      </c>
      <c r="Y91" s="26">
        <f t="shared" si="49"/>
        <v>3308.3700000000003</v>
      </c>
      <c r="Z91" s="26">
        <v>76.09</v>
      </c>
      <c r="AA91" s="26">
        <v>520.51</v>
      </c>
      <c r="AB91" s="26">
        <v>64.12</v>
      </c>
      <c r="AC91" s="26">
        <v>532.49</v>
      </c>
      <c r="AD91" s="26">
        <f t="shared" si="50"/>
        <v>2255.3700000000008</v>
      </c>
      <c r="AE91" s="26">
        <v>51.87</v>
      </c>
      <c r="AF91" s="26">
        <v>544.73</v>
      </c>
      <c r="AG91" s="26">
        <v>39.340000000000003</v>
      </c>
      <c r="AH91" s="26">
        <v>557.26</v>
      </c>
      <c r="AI91" s="26">
        <f t="shared" si="51"/>
        <v>1153.3800000000008</v>
      </c>
      <c r="AJ91" s="26">
        <v>26.53</v>
      </c>
      <c r="AK91" s="26">
        <v>570.08000000000004</v>
      </c>
      <c r="AL91" s="26">
        <v>13.41</v>
      </c>
      <c r="AM91" s="26">
        <v>583.29999999999995</v>
      </c>
      <c r="AN91" s="26">
        <f t="shared" si="52"/>
        <v>0</v>
      </c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</row>
    <row r="92" spans="1:166" ht="17.25" x14ac:dyDescent="0.4">
      <c r="A92" s="7">
        <v>436261900</v>
      </c>
      <c r="B92" s="7">
        <v>2001</v>
      </c>
      <c r="C92" s="6">
        <v>37622</v>
      </c>
      <c r="D92" s="6">
        <v>52749</v>
      </c>
      <c r="E92" s="9">
        <v>232405.6</v>
      </c>
      <c r="F92" s="9">
        <v>232405.6</v>
      </c>
      <c r="G92" s="10"/>
      <c r="H92" s="3">
        <v>4.8550000000000003E-2</v>
      </c>
      <c r="I92" s="40">
        <v>135600.89000000001</v>
      </c>
      <c r="J92" s="40">
        <v>3729.02</v>
      </c>
      <c r="K92" s="40">
        <v>5923.13</v>
      </c>
      <c r="L92" s="25">
        <v>129677.77</v>
      </c>
      <c r="M92" s="2">
        <v>3147.93</v>
      </c>
      <c r="N92" s="2"/>
      <c r="O92" s="2">
        <f t="shared" si="47"/>
        <v>129677.77</v>
      </c>
      <c r="P92" s="2">
        <v>3147.93</v>
      </c>
      <c r="Q92" s="2">
        <v>1009.93</v>
      </c>
      <c r="R92" s="2">
        <v>3123.41</v>
      </c>
      <c r="S92" s="2">
        <v>1034.45</v>
      </c>
      <c r="T92" s="2">
        <f t="shared" si="48"/>
        <v>127633.39000000001</v>
      </c>
      <c r="U92" s="2">
        <v>3098.3</v>
      </c>
      <c r="V92" s="2">
        <v>1059.56</v>
      </c>
      <c r="W92" s="2">
        <v>3072.58</v>
      </c>
      <c r="X92" s="2">
        <v>1085.28</v>
      </c>
      <c r="Y92" s="2">
        <f t="shared" si="49"/>
        <v>125488.55000000002</v>
      </c>
      <c r="Z92" s="2">
        <v>3046.23</v>
      </c>
      <c r="AA92" s="2">
        <v>1111.6300000000001</v>
      </c>
      <c r="AB92" s="2">
        <v>3019.25</v>
      </c>
      <c r="AC92" s="2">
        <v>1138.6099999999999</v>
      </c>
      <c r="AD92" s="2">
        <f t="shared" si="50"/>
        <v>123238.31000000001</v>
      </c>
      <c r="AE92" s="2">
        <v>2991.61</v>
      </c>
      <c r="AF92" s="2">
        <v>1166.25</v>
      </c>
      <c r="AG92" s="2">
        <v>2963.3</v>
      </c>
      <c r="AH92" s="2">
        <v>1194.56</v>
      </c>
      <c r="AI92" s="2">
        <f t="shared" si="51"/>
        <v>120877.50000000001</v>
      </c>
      <c r="AJ92" s="2">
        <v>2934.3</v>
      </c>
      <c r="AK92" s="2">
        <v>1223.56</v>
      </c>
      <c r="AL92" s="2">
        <v>2904.6</v>
      </c>
      <c r="AM92" s="2">
        <v>1253.26</v>
      </c>
      <c r="AN92" s="2">
        <f t="shared" si="52"/>
        <v>118400.68000000002</v>
      </c>
      <c r="AO92" s="2">
        <v>2874.18</v>
      </c>
      <c r="AP92" s="2">
        <v>1283.68</v>
      </c>
      <c r="AQ92" s="2">
        <v>2843.02</v>
      </c>
      <c r="AR92" s="2">
        <v>1314.84</v>
      </c>
      <c r="AS92" s="2">
        <f t="shared" ref="AS92:AS110" si="53">AN92-AP92-AR92</f>
        <v>115802.16000000003</v>
      </c>
      <c r="AT92" s="2">
        <v>2811.1</v>
      </c>
      <c r="AU92" s="2">
        <v>1346.76</v>
      </c>
      <c r="AV92" s="2">
        <v>2778.4</v>
      </c>
      <c r="AW92" s="2">
        <v>1379.45</v>
      </c>
      <c r="AX92" s="2">
        <f t="shared" ref="AX92:AX110" si="54">AS92-AU92-AW92</f>
        <v>113075.95000000004</v>
      </c>
      <c r="AY92" s="2">
        <v>2744.92</v>
      </c>
      <c r="AZ92" s="2">
        <v>1412.94</v>
      </c>
      <c r="BA92" s="2">
        <v>2710.62</v>
      </c>
      <c r="BB92" s="2">
        <v>1447.24</v>
      </c>
      <c r="BC92" s="2">
        <f>AX92-AZ92-BB92</f>
        <v>110215.77000000003</v>
      </c>
      <c r="BD92" s="2">
        <v>2675.49</v>
      </c>
      <c r="BE92" s="2">
        <v>1482.37</v>
      </c>
      <c r="BF92" s="2">
        <v>2639.5</v>
      </c>
      <c r="BG92" s="2">
        <v>1518.35</v>
      </c>
      <c r="BH92" s="2">
        <f>BC92-BE92-BG92</f>
        <v>107215.05000000003</v>
      </c>
      <c r="BI92" s="2">
        <v>2602.64</v>
      </c>
      <c r="BJ92" s="2">
        <v>1555.21</v>
      </c>
      <c r="BK92" s="2">
        <v>2564.89</v>
      </c>
      <c r="BL92" s="2">
        <v>1592.97</v>
      </c>
      <c r="BM92" s="2">
        <f t="shared" ref="BM92:BM98" si="55">BH92-BJ92-BL92</f>
        <v>104066.87000000002</v>
      </c>
      <c r="BN92" s="2">
        <v>2526.2199999999998</v>
      </c>
      <c r="BO92" s="2">
        <v>1631.64</v>
      </c>
      <c r="BP92" s="2">
        <v>2486.61</v>
      </c>
      <c r="BQ92" s="2">
        <v>1671.24</v>
      </c>
      <c r="BR92" s="2">
        <f t="shared" ref="BR92:BR98" si="56">BM92-BO92-BQ92</f>
        <v>100763.99000000002</v>
      </c>
      <c r="BS92" s="2">
        <v>2446.0500000000002</v>
      </c>
      <c r="BT92" s="2">
        <v>1711.81</v>
      </c>
      <c r="BU92" s="2">
        <v>2404.4899999999998</v>
      </c>
      <c r="BV92" s="2">
        <v>1753.37</v>
      </c>
      <c r="BW92" s="2">
        <f t="shared" ref="BW92:BW98" si="57">BR92-BT92-BV92</f>
        <v>97298.810000000027</v>
      </c>
      <c r="BX92" s="2">
        <v>2361.9299999999998</v>
      </c>
      <c r="BY92" s="2">
        <v>1795.93</v>
      </c>
      <c r="BZ92" s="2">
        <v>2318.33</v>
      </c>
      <c r="CA92" s="2">
        <v>1839.53</v>
      </c>
      <c r="CB92" s="2">
        <f t="shared" ref="CB92:CB98" si="58">BW92-BY92-CA92</f>
        <v>93663.350000000035</v>
      </c>
      <c r="CC92" s="2">
        <v>2273.6799999999998</v>
      </c>
      <c r="CD92" s="2">
        <v>1884.18</v>
      </c>
      <c r="CE92" s="2">
        <v>2227.94</v>
      </c>
      <c r="CF92" s="2">
        <v>1929.92</v>
      </c>
      <c r="CG92" s="2">
        <f t="shared" ref="CG92:CG98" si="59">CB92-CD92-CF92</f>
        <v>89849.250000000044</v>
      </c>
      <c r="CH92" s="2">
        <v>2181.09</v>
      </c>
      <c r="CI92" s="2">
        <v>1976.77</v>
      </c>
      <c r="CJ92" s="2">
        <v>2133.1</v>
      </c>
      <c r="CK92" s="2">
        <v>2024.76</v>
      </c>
      <c r="CL92" s="2">
        <f t="shared" ref="CL92:CL98" si="60">CG92-CI92-CK92</f>
        <v>85847.720000000045</v>
      </c>
      <c r="CM92" s="2">
        <v>2083.9499999999998</v>
      </c>
      <c r="CN92" s="2">
        <v>2073.91</v>
      </c>
      <c r="CO92" s="2">
        <v>2033.61</v>
      </c>
      <c r="CP92" s="2">
        <v>2124.25</v>
      </c>
      <c r="CQ92" s="2">
        <f t="shared" ref="CQ92:CQ98" si="61">CL92-CN92-CP92</f>
        <v>81649.560000000041</v>
      </c>
      <c r="CR92" s="2">
        <v>1982.04</v>
      </c>
      <c r="CS92" s="2">
        <v>2175.8200000000002</v>
      </c>
      <c r="CT92" s="2">
        <v>1929.22</v>
      </c>
      <c r="CU92" s="2">
        <v>2228.63</v>
      </c>
      <c r="CV92" s="2">
        <f t="shared" ref="CV92:CV98" si="62">CQ92-CS92-CU92</f>
        <v>77245.11000000003</v>
      </c>
      <c r="CW92" s="2">
        <v>1875.12</v>
      </c>
      <c r="CX92" s="2">
        <v>2282.7399999999998</v>
      </c>
      <c r="CY92" s="2">
        <v>1819.71</v>
      </c>
      <c r="CZ92" s="2">
        <v>2338.15</v>
      </c>
      <c r="DA92" s="2">
        <f t="shared" ref="DA92:DA98" si="63">CV92-CX92-CZ92</f>
        <v>72624.22000000003</v>
      </c>
      <c r="DB92" s="2">
        <v>1762.95</v>
      </c>
      <c r="DC92" s="2">
        <v>2394.91</v>
      </c>
      <c r="DD92" s="2">
        <v>1704.82</v>
      </c>
      <c r="DE92" s="2">
        <v>2453.04</v>
      </c>
      <c r="DF92" s="2">
        <f t="shared" ref="DF92:DF98" si="64">DA92-DC92-DE92</f>
        <v>67776.270000000033</v>
      </c>
      <c r="DG92" s="2">
        <v>1645.27</v>
      </c>
      <c r="DH92" s="2">
        <v>2512.59</v>
      </c>
      <c r="DI92" s="2">
        <v>1584.28</v>
      </c>
      <c r="DJ92" s="2">
        <v>2573.58</v>
      </c>
      <c r="DK92" s="2">
        <f t="shared" ref="DK92:DK98" si="65">DF92-DH92-DJ92</f>
        <v>62690.100000000035</v>
      </c>
      <c r="DL92" s="2">
        <v>1521.8</v>
      </c>
      <c r="DM92" s="2">
        <v>2636.06</v>
      </c>
      <c r="DN92" s="2">
        <v>1457.81</v>
      </c>
      <c r="DO92" s="2">
        <v>2700.05</v>
      </c>
      <c r="DP92" s="2">
        <f t="shared" ref="DP92:DP98" si="66">DK92-DM92-DO92</f>
        <v>57353.990000000034</v>
      </c>
      <c r="DQ92" s="2">
        <v>1392.27</v>
      </c>
      <c r="DR92" s="2">
        <v>2765.59</v>
      </c>
      <c r="DS92" s="2">
        <v>1325.13</v>
      </c>
      <c r="DT92" s="2">
        <v>2832.73</v>
      </c>
      <c r="DU92" s="2">
        <f t="shared" ref="DU92:DU98" si="67">DP92-DR92-DT92</f>
        <v>51755.670000000035</v>
      </c>
      <c r="DV92" s="2">
        <v>1256.3699999999999</v>
      </c>
      <c r="DW92" s="2">
        <v>2901.49</v>
      </c>
      <c r="DX92" s="2">
        <v>1185.93</v>
      </c>
      <c r="DY92" s="2">
        <v>2971.92</v>
      </c>
      <c r="DZ92" s="2">
        <f t="shared" ref="DZ92:DZ98" si="68">DU92-DW92-DY92</f>
        <v>45882.260000000038</v>
      </c>
      <c r="EA92" s="2">
        <v>1113.79</v>
      </c>
      <c r="EB92" s="2">
        <v>3044.07</v>
      </c>
      <c r="EC92" s="2">
        <v>1039.9000000000001</v>
      </c>
      <c r="ED92" s="2">
        <v>3117.96</v>
      </c>
      <c r="EE92" s="2">
        <f t="shared" ref="EE92:EE98" si="69">DZ92-EB92-ED92</f>
        <v>39720.23000000004</v>
      </c>
      <c r="EF92" s="2">
        <v>964.21</v>
      </c>
      <c r="EG92" s="2">
        <v>3193.65</v>
      </c>
      <c r="EH92" s="2">
        <v>886.68</v>
      </c>
      <c r="EI92" s="2">
        <v>3271.18</v>
      </c>
      <c r="EJ92" s="2">
        <f t="shared" ref="EJ92:EJ98" si="70">EE92-EG92-EI92</f>
        <v>33255.400000000038</v>
      </c>
      <c r="EK92" s="2">
        <v>807.27</v>
      </c>
      <c r="EL92" s="2">
        <v>3350.59</v>
      </c>
      <c r="EM92" s="2">
        <v>725.94</v>
      </c>
      <c r="EN92" s="2">
        <v>3431.92</v>
      </c>
      <c r="EO92" s="2">
        <f t="shared" ref="EO92:EO98" si="71">EJ92-EL92-EN92</f>
        <v>26472.890000000036</v>
      </c>
      <c r="EP92" s="2">
        <v>642.63</v>
      </c>
      <c r="EQ92" s="2">
        <v>3515.23</v>
      </c>
      <c r="ER92" s="2">
        <v>557.29999999999995</v>
      </c>
      <c r="ES92" s="2">
        <v>3600.56</v>
      </c>
      <c r="ET92" s="2">
        <f t="shared" ref="ET92:ET98" si="72">EO92-EQ92-ES92</f>
        <v>19357.100000000035</v>
      </c>
      <c r="EU92" s="2">
        <v>469.89</v>
      </c>
      <c r="EV92" s="2">
        <v>3687.97</v>
      </c>
      <c r="EW92" s="2">
        <v>380.37</v>
      </c>
      <c r="EX92" s="2">
        <v>3777.49</v>
      </c>
      <c r="EY92" s="2">
        <f t="shared" ref="EY92:EY98" si="73">ET92-EV92-EX92</f>
        <v>11891.640000000036</v>
      </c>
      <c r="EZ92" s="2">
        <v>288.67</v>
      </c>
      <c r="FA92" s="2">
        <v>3869.19</v>
      </c>
      <c r="FB92" s="2">
        <v>194.74</v>
      </c>
      <c r="FC92" s="2">
        <v>3963.12</v>
      </c>
      <c r="FD92" s="2">
        <f t="shared" ref="FD92:FD98" si="74">EY92-FA92-FC92</f>
        <v>4059.3300000000354</v>
      </c>
      <c r="FE92" s="2">
        <v>98.54</v>
      </c>
      <c r="FF92" s="2">
        <v>4059.33</v>
      </c>
      <c r="FG92" s="2">
        <f t="shared" ref="FG92:FG98" si="75">FD92-FF92</f>
        <v>3.5470293369144201E-11</v>
      </c>
      <c r="FH92" s="2"/>
      <c r="FI92" s="2"/>
      <c r="FJ92" s="2"/>
    </row>
    <row r="93" spans="1:166" ht="17.25" x14ac:dyDescent="0.4">
      <c r="A93" s="7">
        <v>436262100</v>
      </c>
      <c r="B93" s="7">
        <v>2000</v>
      </c>
      <c r="C93" s="6">
        <v>37257</v>
      </c>
      <c r="D93" s="6">
        <v>52749</v>
      </c>
      <c r="E93" s="32">
        <v>114735.74</v>
      </c>
      <c r="F93" s="18">
        <v>129114.22</v>
      </c>
      <c r="G93" s="10"/>
      <c r="H93" s="3">
        <v>4.82E-2</v>
      </c>
      <c r="I93" s="40">
        <v>61684.41</v>
      </c>
      <c r="J93" s="40">
        <v>1773.43</v>
      </c>
      <c r="K93" s="40">
        <v>3090.51</v>
      </c>
      <c r="L93" s="25">
        <v>58593.8</v>
      </c>
      <c r="M93" s="2">
        <v>1600.17</v>
      </c>
      <c r="N93" s="2"/>
      <c r="O93" s="2">
        <f t="shared" si="47"/>
        <v>58593.8</v>
      </c>
      <c r="P93" s="2">
        <v>1412.11</v>
      </c>
      <c r="Q93" s="2">
        <v>459.12</v>
      </c>
      <c r="R93" s="2">
        <v>1401.05</v>
      </c>
      <c r="S93" s="2">
        <v>470.19</v>
      </c>
      <c r="T93" s="2">
        <f t="shared" si="48"/>
        <v>57664.49</v>
      </c>
      <c r="U93" s="2">
        <v>1389.71</v>
      </c>
      <c r="V93" s="2">
        <v>481.52</v>
      </c>
      <c r="W93" s="2">
        <v>1378.11</v>
      </c>
      <c r="X93" s="2">
        <v>493.12</v>
      </c>
      <c r="Y93" s="2">
        <f t="shared" si="49"/>
        <v>56689.85</v>
      </c>
      <c r="Z93" s="2">
        <v>1366.23</v>
      </c>
      <c r="AA93" s="2">
        <v>505.01</v>
      </c>
      <c r="AB93" s="2">
        <v>1354.05</v>
      </c>
      <c r="AC93" s="2">
        <v>517.17999999999995</v>
      </c>
      <c r="AD93" s="2">
        <f t="shared" si="50"/>
        <v>55667.659999999996</v>
      </c>
      <c r="AE93" s="2">
        <v>1341.59</v>
      </c>
      <c r="AF93" s="2">
        <v>529.64</v>
      </c>
      <c r="AG93" s="2">
        <v>1328.83</v>
      </c>
      <c r="AH93" s="2">
        <v>542.41</v>
      </c>
      <c r="AI93" s="2">
        <f t="shared" si="51"/>
        <v>54595.609999999993</v>
      </c>
      <c r="AJ93" s="2">
        <v>1315.75</v>
      </c>
      <c r="AK93" s="2">
        <v>555.48</v>
      </c>
      <c r="AL93" s="2">
        <v>1302.3699999999999</v>
      </c>
      <c r="AM93" s="2">
        <v>568.87</v>
      </c>
      <c r="AN93" s="2">
        <f t="shared" si="52"/>
        <v>53471.259999999987</v>
      </c>
      <c r="AO93" s="2">
        <v>1288.6600000000001</v>
      </c>
      <c r="AP93" s="2">
        <v>582.58000000000004</v>
      </c>
      <c r="AQ93" s="2">
        <v>1274.6199999999999</v>
      </c>
      <c r="AR93" s="2">
        <v>596.62</v>
      </c>
      <c r="AS93" s="2">
        <f t="shared" si="53"/>
        <v>52292.059999999983</v>
      </c>
      <c r="AT93" s="2">
        <v>1260.24</v>
      </c>
      <c r="AU93" s="2">
        <v>610.99</v>
      </c>
      <c r="AV93" s="2">
        <v>1245.51</v>
      </c>
      <c r="AW93" s="2">
        <v>625.72</v>
      </c>
      <c r="AX93" s="2">
        <f t="shared" si="54"/>
        <v>51055.349999999984</v>
      </c>
      <c r="AY93" s="2">
        <v>1230.43</v>
      </c>
      <c r="AZ93" s="2">
        <v>640.79999999999995</v>
      </c>
      <c r="BA93" s="2">
        <v>1214.99</v>
      </c>
      <c r="BB93" s="2">
        <v>656.24</v>
      </c>
      <c r="BC93" s="2">
        <f>AX93-AZ93-BB93</f>
        <v>49758.309999999983</v>
      </c>
      <c r="BD93" s="2">
        <v>1199.18</v>
      </c>
      <c r="BE93" s="2">
        <v>672.06</v>
      </c>
      <c r="BF93" s="2">
        <v>1182.98</v>
      </c>
      <c r="BG93" s="2">
        <v>688.25</v>
      </c>
      <c r="BH93" s="2">
        <f>BC93-BE93-BG93</f>
        <v>48397.999999999985</v>
      </c>
      <c r="BI93" s="2">
        <v>1166.3900000000001</v>
      </c>
      <c r="BJ93" s="2">
        <v>704.84</v>
      </c>
      <c r="BK93" s="2">
        <v>1149.4100000000001</v>
      </c>
      <c r="BL93" s="2">
        <v>721.83</v>
      </c>
      <c r="BM93" s="2">
        <f t="shared" si="55"/>
        <v>46971.329999999987</v>
      </c>
      <c r="BN93" s="2">
        <v>1132.01</v>
      </c>
      <c r="BO93" s="2">
        <v>739.22</v>
      </c>
      <c r="BP93" s="2">
        <v>1114.19</v>
      </c>
      <c r="BQ93" s="2">
        <v>757.04</v>
      </c>
      <c r="BR93" s="2">
        <f t="shared" si="56"/>
        <v>45475.069999999985</v>
      </c>
      <c r="BS93" s="2">
        <v>1095.95</v>
      </c>
      <c r="BT93" s="2">
        <v>775.28</v>
      </c>
      <c r="BU93" s="2">
        <v>1077.27</v>
      </c>
      <c r="BV93" s="2">
        <v>793.97</v>
      </c>
      <c r="BW93" s="2">
        <f t="shared" si="57"/>
        <v>43905.819999999985</v>
      </c>
      <c r="BX93" s="2">
        <v>1058.1300000000001</v>
      </c>
      <c r="BY93" s="2">
        <v>813.1</v>
      </c>
      <c r="BZ93" s="2">
        <v>1038.54</v>
      </c>
      <c r="CA93" s="2">
        <v>832.7</v>
      </c>
      <c r="CB93" s="2">
        <f t="shared" si="58"/>
        <v>42260.01999999999</v>
      </c>
      <c r="CC93" s="2">
        <v>1018.47</v>
      </c>
      <c r="CD93" s="2">
        <v>852.77</v>
      </c>
      <c r="CE93" s="2">
        <v>997.92</v>
      </c>
      <c r="CF93" s="2">
        <v>873.32</v>
      </c>
      <c r="CG93" s="2">
        <f t="shared" si="59"/>
        <v>40533.929999999993</v>
      </c>
      <c r="CH93" s="2">
        <v>976.87</v>
      </c>
      <c r="CI93" s="2">
        <v>894.36</v>
      </c>
      <c r="CJ93" s="2">
        <v>955.31</v>
      </c>
      <c r="CK93" s="2">
        <v>915.92</v>
      </c>
      <c r="CL93" s="2">
        <f t="shared" si="60"/>
        <v>38723.649999999994</v>
      </c>
      <c r="CM93" s="2">
        <v>933.24</v>
      </c>
      <c r="CN93" s="2">
        <v>937.99</v>
      </c>
      <c r="CO93" s="2">
        <v>910.63</v>
      </c>
      <c r="CP93" s="2">
        <v>960.6</v>
      </c>
      <c r="CQ93" s="2">
        <f t="shared" si="61"/>
        <v>36825.06</v>
      </c>
      <c r="CR93" s="2">
        <v>887.48</v>
      </c>
      <c r="CS93" s="2">
        <v>983.75</v>
      </c>
      <c r="CT93" s="2">
        <v>863.78</v>
      </c>
      <c r="CU93" s="2">
        <v>1007.46</v>
      </c>
      <c r="CV93" s="2">
        <f t="shared" si="62"/>
        <v>34833.85</v>
      </c>
      <c r="CW93" s="2">
        <v>839.5</v>
      </c>
      <c r="CX93" s="2">
        <v>1031.74</v>
      </c>
      <c r="CY93" s="2">
        <v>814.63</v>
      </c>
      <c r="CZ93" s="2">
        <v>1056.5999999999999</v>
      </c>
      <c r="DA93" s="2">
        <f t="shared" si="63"/>
        <v>32745.510000000002</v>
      </c>
      <c r="DB93" s="2">
        <v>789.17</v>
      </c>
      <c r="DC93" s="2">
        <v>1082.07</v>
      </c>
      <c r="DD93" s="2">
        <v>763.09</v>
      </c>
      <c r="DE93" s="2">
        <v>1108.1400000000001</v>
      </c>
      <c r="DF93" s="2">
        <f t="shared" si="64"/>
        <v>30555.300000000003</v>
      </c>
      <c r="DG93" s="2">
        <v>736.38</v>
      </c>
      <c r="DH93" s="2">
        <v>1134.8499999999999</v>
      </c>
      <c r="DI93" s="2">
        <v>709.03</v>
      </c>
      <c r="DJ93" s="2">
        <v>1162.2</v>
      </c>
      <c r="DK93" s="2">
        <f t="shared" si="65"/>
        <v>28258.250000000004</v>
      </c>
      <c r="DL93" s="2">
        <v>681.02</v>
      </c>
      <c r="DM93" s="2">
        <v>1190.21</v>
      </c>
      <c r="DN93" s="2">
        <v>652.34</v>
      </c>
      <c r="DO93" s="2">
        <v>1218.8900000000001</v>
      </c>
      <c r="DP93" s="2">
        <f t="shared" si="66"/>
        <v>25849.150000000005</v>
      </c>
      <c r="DQ93" s="2">
        <v>622.97</v>
      </c>
      <c r="DR93" s="2">
        <v>1248.27</v>
      </c>
      <c r="DS93" s="2">
        <v>592.88</v>
      </c>
      <c r="DT93" s="2">
        <v>1278.3499999999999</v>
      </c>
      <c r="DU93" s="2">
        <f t="shared" si="67"/>
        <v>23322.530000000006</v>
      </c>
      <c r="DV93" s="2">
        <v>562.07000000000005</v>
      </c>
      <c r="DW93" s="2">
        <v>1309.1600000000001</v>
      </c>
      <c r="DX93" s="2">
        <v>530.52</v>
      </c>
      <c r="DY93" s="2">
        <v>1340.71</v>
      </c>
      <c r="DZ93" s="2">
        <f t="shared" si="68"/>
        <v>20672.660000000007</v>
      </c>
      <c r="EA93" s="2">
        <v>498.21</v>
      </c>
      <c r="EB93" s="2">
        <v>1373.02</v>
      </c>
      <c r="EC93" s="2">
        <v>465.12</v>
      </c>
      <c r="ED93" s="2">
        <v>1406.11</v>
      </c>
      <c r="EE93" s="2">
        <f t="shared" si="69"/>
        <v>17893.530000000006</v>
      </c>
      <c r="EF93" s="2">
        <v>431.24</v>
      </c>
      <c r="EG93" s="2">
        <v>1440</v>
      </c>
      <c r="EH93" s="2">
        <v>396.53</v>
      </c>
      <c r="EI93" s="2">
        <v>1474.7</v>
      </c>
      <c r="EJ93" s="2">
        <f t="shared" si="70"/>
        <v>14978.830000000005</v>
      </c>
      <c r="EK93" s="2">
        <v>360.99</v>
      </c>
      <c r="EL93" s="2">
        <v>1510.24</v>
      </c>
      <c r="EM93" s="2">
        <v>324.58999999999997</v>
      </c>
      <c r="EN93" s="2">
        <v>1546.64</v>
      </c>
      <c r="EO93" s="2">
        <f t="shared" si="71"/>
        <v>11921.950000000006</v>
      </c>
      <c r="EP93" s="2">
        <v>287.32</v>
      </c>
      <c r="EQ93" s="2">
        <v>1583.91</v>
      </c>
      <c r="ER93" s="2">
        <v>249.15</v>
      </c>
      <c r="ES93" s="2">
        <v>1622.08</v>
      </c>
      <c r="ET93" s="2">
        <f t="shared" si="72"/>
        <v>8715.9600000000064</v>
      </c>
      <c r="EU93" s="2">
        <v>210.06</v>
      </c>
      <c r="EV93" s="2">
        <v>1661.18</v>
      </c>
      <c r="EW93" s="2">
        <v>170.02</v>
      </c>
      <c r="EX93" s="2">
        <v>1701.21</v>
      </c>
      <c r="EY93" s="2">
        <f t="shared" si="73"/>
        <v>5353.5700000000061</v>
      </c>
      <c r="EZ93" s="2">
        <v>129.02000000000001</v>
      </c>
      <c r="FA93" s="2">
        <v>1742.21</v>
      </c>
      <c r="FB93" s="2">
        <v>87.03</v>
      </c>
      <c r="FC93" s="2">
        <v>1784.2</v>
      </c>
      <c r="FD93" s="2">
        <f t="shared" si="74"/>
        <v>1827.160000000006</v>
      </c>
      <c r="FE93" s="2">
        <v>44.04</v>
      </c>
      <c r="FF93" s="2">
        <v>1827.16</v>
      </c>
      <c r="FG93" s="2">
        <f t="shared" si="75"/>
        <v>5.9117155615240335E-12</v>
      </c>
      <c r="FH93" s="2"/>
      <c r="FI93" s="2"/>
      <c r="FJ93" s="2"/>
    </row>
    <row r="94" spans="1:166" ht="17.25" x14ac:dyDescent="0.4">
      <c r="A94" s="7">
        <v>436262700</v>
      </c>
      <c r="B94" s="7">
        <v>2000</v>
      </c>
      <c r="C94" s="6">
        <v>37257</v>
      </c>
      <c r="D94" s="6">
        <v>52749</v>
      </c>
      <c r="E94" s="9">
        <v>51645.69</v>
      </c>
      <c r="F94" s="9">
        <v>51645.69</v>
      </c>
      <c r="G94" s="10"/>
      <c r="H94" s="3">
        <v>4.82E-2</v>
      </c>
      <c r="I94" s="40">
        <v>27765.84</v>
      </c>
      <c r="J94" s="40">
        <v>798.27</v>
      </c>
      <c r="K94" s="40">
        <v>1391.12</v>
      </c>
      <c r="L94" s="25">
        <v>26374.67</v>
      </c>
      <c r="M94" s="2">
        <v>758.27</v>
      </c>
      <c r="N94" s="2"/>
      <c r="O94" s="2">
        <f t="shared" si="47"/>
        <v>26374.67</v>
      </c>
      <c r="P94" s="2">
        <v>635.63</v>
      </c>
      <c r="Q94" s="2">
        <v>206.66</v>
      </c>
      <c r="R94" s="2">
        <v>630.65</v>
      </c>
      <c r="S94" s="2">
        <v>211.64</v>
      </c>
      <c r="T94" s="2">
        <f t="shared" si="48"/>
        <v>25956.37</v>
      </c>
      <c r="U94" s="2">
        <v>625.54999999999995</v>
      </c>
      <c r="V94" s="2">
        <v>216.74</v>
      </c>
      <c r="W94" s="2">
        <v>620.32000000000005</v>
      </c>
      <c r="X94" s="2">
        <v>221.97</v>
      </c>
      <c r="Y94" s="2">
        <f t="shared" si="49"/>
        <v>25517.659999999996</v>
      </c>
      <c r="Z94" s="2">
        <v>614.98</v>
      </c>
      <c r="AA94" s="2">
        <v>227.32</v>
      </c>
      <c r="AB94" s="2">
        <v>609.5</v>
      </c>
      <c r="AC94" s="2">
        <v>232.8</v>
      </c>
      <c r="AD94" s="2">
        <f t="shared" si="50"/>
        <v>25057.539999999997</v>
      </c>
      <c r="AE94" s="2">
        <v>603.89</v>
      </c>
      <c r="AF94" s="2">
        <v>238.41</v>
      </c>
      <c r="AG94" s="2">
        <v>598.14</v>
      </c>
      <c r="AH94" s="2">
        <v>244.15</v>
      </c>
      <c r="AI94" s="2">
        <f t="shared" si="51"/>
        <v>24574.979999999996</v>
      </c>
      <c r="AJ94" s="2">
        <v>295.26</v>
      </c>
      <c r="AK94" s="2">
        <v>250.04</v>
      </c>
      <c r="AL94" s="2">
        <v>586.23</v>
      </c>
      <c r="AM94" s="2">
        <v>256.06</v>
      </c>
      <c r="AN94" s="2">
        <f t="shared" si="52"/>
        <v>24068.879999999994</v>
      </c>
      <c r="AO94" s="2">
        <v>580.05999999999995</v>
      </c>
      <c r="AP94" s="2">
        <v>262.23</v>
      </c>
      <c r="AQ94" s="2">
        <v>573.74</v>
      </c>
      <c r="AR94" s="2">
        <v>268.55</v>
      </c>
      <c r="AS94" s="2">
        <f t="shared" si="53"/>
        <v>23538.099999999995</v>
      </c>
      <c r="AT94" s="2">
        <v>567.27</v>
      </c>
      <c r="AU94" s="2">
        <v>275.02</v>
      </c>
      <c r="AV94" s="2">
        <v>560.64</v>
      </c>
      <c r="AW94" s="2">
        <v>281.64999999999998</v>
      </c>
      <c r="AX94" s="2">
        <f t="shared" si="54"/>
        <v>22981.429999999993</v>
      </c>
      <c r="AY94" s="2">
        <v>553.85</v>
      </c>
      <c r="AZ94" s="2">
        <v>288.44</v>
      </c>
      <c r="BA94" s="2">
        <v>546.9</v>
      </c>
      <c r="BB94" s="2">
        <v>295.39</v>
      </c>
      <c r="BC94" s="2">
        <f>AX94-AZ94-BB94</f>
        <v>22397.599999999995</v>
      </c>
      <c r="BD94" s="2">
        <v>539.78</v>
      </c>
      <c r="BE94" s="2">
        <v>302.51</v>
      </c>
      <c r="BF94" s="2">
        <v>532.49</v>
      </c>
      <c r="BG94" s="2">
        <v>309.8</v>
      </c>
      <c r="BH94" s="2">
        <f>BC94-BE94-BG94</f>
        <v>21785.289999999997</v>
      </c>
      <c r="BI94" s="2">
        <v>525.03</v>
      </c>
      <c r="BJ94" s="2">
        <v>317.27</v>
      </c>
      <c r="BK94" s="2">
        <v>517.38</v>
      </c>
      <c r="BL94" s="2">
        <v>324.91000000000003</v>
      </c>
      <c r="BM94" s="2">
        <f t="shared" si="55"/>
        <v>21143.109999999997</v>
      </c>
      <c r="BN94" s="2">
        <v>509.55</v>
      </c>
      <c r="BO94" s="2">
        <v>332.74</v>
      </c>
      <c r="BP94" s="2">
        <v>501.53</v>
      </c>
      <c r="BQ94" s="2">
        <v>340.76</v>
      </c>
      <c r="BR94" s="2">
        <f t="shared" si="56"/>
        <v>20469.609999999997</v>
      </c>
      <c r="BS94" s="2">
        <v>493.32</v>
      </c>
      <c r="BT94" s="2">
        <v>348.98</v>
      </c>
      <c r="BU94" s="2">
        <v>484.91</v>
      </c>
      <c r="BV94" s="2">
        <v>357.39</v>
      </c>
      <c r="BW94" s="2">
        <f t="shared" si="57"/>
        <v>19763.239999999998</v>
      </c>
      <c r="BX94" s="2">
        <v>476.29</v>
      </c>
      <c r="BY94" s="2">
        <v>366</v>
      </c>
      <c r="BZ94" s="2">
        <v>467.47</v>
      </c>
      <c r="CA94" s="2">
        <v>374.82</v>
      </c>
      <c r="CB94" s="2">
        <f t="shared" si="58"/>
        <v>19022.419999999998</v>
      </c>
      <c r="CC94" s="2">
        <v>458.44</v>
      </c>
      <c r="CD94" s="2">
        <v>383.85</v>
      </c>
      <c r="CE94" s="2">
        <v>449.19</v>
      </c>
      <c r="CF94" s="2">
        <v>393.1</v>
      </c>
      <c r="CG94" s="2">
        <f t="shared" si="59"/>
        <v>18245.47</v>
      </c>
      <c r="CH94" s="2">
        <v>439.72</v>
      </c>
      <c r="CI94" s="2">
        <v>402.58</v>
      </c>
      <c r="CJ94" s="2">
        <v>430.01</v>
      </c>
      <c r="CK94" s="2">
        <v>412.28</v>
      </c>
      <c r="CL94" s="2">
        <f t="shared" si="60"/>
        <v>17430.61</v>
      </c>
      <c r="CM94" s="2">
        <v>420.08</v>
      </c>
      <c r="CN94" s="2">
        <v>422.22</v>
      </c>
      <c r="CO94" s="2">
        <v>409.9</v>
      </c>
      <c r="CP94" s="2">
        <v>432.39</v>
      </c>
      <c r="CQ94" s="2">
        <f t="shared" si="61"/>
        <v>16576</v>
      </c>
      <c r="CR94" s="2">
        <v>399.48</v>
      </c>
      <c r="CS94" s="2">
        <v>442.81</v>
      </c>
      <c r="CT94" s="2">
        <v>388.81</v>
      </c>
      <c r="CU94" s="2">
        <v>453.48</v>
      </c>
      <c r="CV94" s="2">
        <f t="shared" si="62"/>
        <v>15679.710000000001</v>
      </c>
      <c r="CW94" s="2">
        <v>377.88</v>
      </c>
      <c r="CX94" s="2">
        <v>464.41</v>
      </c>
      <c r="CY94" s="2">
        <v>366.69</v>
      </c>
      <c r="CZ94" s="2">
        <v>475.6</v>
      </c>
      <c r="DA94" s="2">
        <f t="shared" si="63"/>
        <v>14739.7</v>
      </c>
      <c r="DB94" s="2">
        <v>355.23</v>
      </c>
      <c r="DC94" s="2">
        <v>487.07</v>
      </c>
      <c r="DD94" s="2">
        <v>343.49</v>
      </c>
      <c r="DE94" s="2">
        <v>498.81</v>
      </c>
      <c r="DF94" s="2">
        <f t="shared" si="64"/>
        <v>13753.820000000002</v>
      </c>
      <c r="DG94" s="2">
        <v>331.47</v>
      </c>
      <c r="DH94" s="2">
        <v>510.83</v>
      </c>
      <c r="DI94" s="2">
        <v>319.16000000000003</v>
      </c>
      <c r="DJ94" s="2">
        <v>523.14</v>
      </c>
      <c r="DK94" s="2">
        <f t="shared" si="65"/>
        <v>12719.850000000002</v>
      </c>
      <c r="DL94" s="2">
        <v>306.55</v>
      </c>
      <c r="DM94" s="2">
        <v>535.75</v>
      </c>
      <c r="DN94" s="2">
        <v>293.64</v>
      </c>
      <c r="DO94" s="2">
        <v>548.66</v>
      </c>
      <c r="DP94" s="2">
        <f t="shared" si="66"/>
        <v>11635.440000000002</v>
      </c>
      <c r="DQ94" s="2">
        <v>280.41000000000003</v>
      </c>
      <c r="DR94" s="2">
        <v>561.88</v>
      </c>
      <c r="DS94" s="2">
        <v>266.87</v>
      </c>
      <c r="DT94" s="2">
        <v>575.41999999999996</v>
      </c>
      <c r="DU94" s="2">
        <f t="shared" si="67"/>
        <v>10498.140000000003</v>
      </c>
      <c r="DV94" s="2">
        <v>253</v>
      </c>
      <c r="DW94" s="2">
        <v>589.29</v>
      </c>
      <c r="DX94" s="2">
        <v>238.8</v>
      </c>
      <c r="DY94" s="2">
        <v>603.49</v>
      </c>
      <c r="DZ94" s="2">
        <f t="shared" si="68"/>
        <v>9305.3600000000024</v>
      </c>
      <c r="EA94" s="2">
        <v>224.26</v>
      </c>
      <c r="EB94" s="2">
        <v>618.03</v>
      </c>
      <c r="EC94" s="2">
        <v>209.36</v>
      </c>
      <c r="ED94" s="2">
        <v>632.92999999999995</v>
      </c>
      <c r="EE94" s="2">
        <f t="shared" si="69"/>
        <v>8054.4000000000015</v>
      </c>
      <c r="EF94" s="2">
        <v>194.11</v>
      </c>
      <c r="EG94" s="2">
        <v>648.17999999999995</v>
      </c>
      <c r="EH94" s="2">
        <v>178.49</v>
      </c>
      <c r="EI94" s="2">
        <v>663.8</v>
      </c>
      <c r="EJ94" s="2">
        <f t="shared" si="70"/>
        <v>6742.420000000001</v>
      </c>
      <c r="EK94" s="2">
        <v>162.49</v>
      </c>
      <c r="EL94" s="2">
        <v>679.8</v>
      </c>
      <c r="EM94" s="2">
        <v>146.11000000000001</v>
      </c>
      <c r="EN94" s="2">
        <v>696.18</v>
      </c>
      <c r="EO94" s="2">
        <f t="shared" si="71"/>
        <v>5366.4400000000005</v>
      </c>
      <c r="EP94" s="2">
        <v>129.33000000000001</v>
      </c>
      <c r="EQ94" s="2">
        <v>712.96</v>
      </c>
      <c r="ER94" s="2">
        <v>112.15</v>
      </c>
      <c r="ES94" s="2">
        <v>730.14</v>
      </c>
      <c r="ET94" s="2">
        <f t="shared" si="72"/>
        <v>3923.3400000000006</v>
      </c>
      <c r="EU94" s="2">
        <v>94.55</v>
      </c>
      <c r="EV94" s="2">
        <v>747.74</v>
      </c>
      <c r="EW94" s="2">
        <v>76.53</v>
      </c>
      <c r="EX94" s="2">
        <v>765.76</v>
      </c>
      <c r="EY94" s="2">
        <f t="shared" si="73"/>
        <v>2409.84</v>
      </c>
      <c r="EZ94" s="2">
        <v>58.08</v>
      </c>
      <c r="FA94" s="2">
        <v>784.22</v>
      </c>
      <c r="FB94" s="2">
        <v>39.18</v>
      </c>
      <c r="FC94" s="2">
        <v>803.12</v>
      </c>
      <c r="FD94" s="2">
        <f t="shared" si="74"/>
        <v>822.50000000000011</v>
      </c>
      <c r="FE94" s="2">
        <v>19.82</v>
      </c>
      <c r="FF94" s="2">
        <v>822.5</v>
      </c>
      <c r="FG94" s="2">
        <f t="shared" si="75"/>
        <v>0</v>
      </c>
      <c r="FH94" s="2"/>
      <c r="FI94" s="2"/>
      <c r="FJ94" s="2"/>
    </row>
    <row r="95" spans="1:166" ht="17.25" x14ac:dyDescent="0.4">
      <c r="A95" s="7">
        <v>436263400</v>
      </c>
      <c r="B95" s="7">
        <v>2001</v>
      </c>
      <c r="C95" s="6">
        <v>37622</v>
      </c>
      <c r="D95" s="6">
        <v>52749</v>
      </c>
      <c r="E95" s="9">
        <v>258228.45</v>
      </c>
      <c r="F95" s="9">
        <v>258228.45</v>
      </c>
      <c r="G95" s="10"/>
      <c r="H95" s="3">
        <v>4.8550000000000003E-2</v>
      </c>
      <c r="I95" s="40">
        <v>150667.66</v>
      </c>
      <c r="J95" s="40">
        <v>4143.3599999999997</v>
      </c>
      <c r="K95" s="40">
        <v>6581.26</v>
      </c>
      <c r="L95" s="25">
        <v>144086.41</v>
      </c>
      <c r="M95" s="2">
        <v>3962.38</v>
      </c>
      <c r="N95" s="2"/>
      <c r="O95" s="2">
        <f t="shared" si="47"/>
        <v>144086.41</v>
      </c>
      <c r="P95" s="2">
        <v>3497.7</v>
      </c>
      <c r="Q95" s="2">
        <v>1122.1500000000001</v>
      </c>
      <c r="R95" s="2">
        <v>3470.46</v>
      </c>
      <c r="S95" s="2">
        <v>1149.3900000000001</v>
      </c>
      <c r="T95" s="2">
        <f t="shared" si="48"/>
        <v>141814.87</v>
      </c>
      <c r="U95" s="2">
        <v>3442.56</v>
      </c>
      <c r="V95" s="2">
        <v>1177.29</v>
      </c>
      <c r="W95" s="2">
        <v>3413.98</v>
      </c>
      <c r="X95" s="2">
        <v>1205.8699999999999</v>
      </c>
      <c r="Y95" s="2">
        <f t="shared" si="49"/>
        <v>139431.71</v>
      </c>
      <c r="Z95" s="2">
        <v>3384.71</v>
      </c>
      <c r="AA95" s="2">
        <v>1235.1400000000001</v>
      </c>
      <c r="AB95" s="2">
        <v>3354.72</v>
      </c>
      <c r="AC95" s="2">
        <v>1265.1199999999999</v>
      </c>
      <c r="AD95" s="2">
        <f t="shared" si="50"/>
        <v>136931.44999999998</v>
      </c>
      <c r="AE95" s="2">
        <v>3324.01</v>
      </c>
      <c r="AF95" s="2">
        <v>1295.83</v>
      </c>
      <c r="AG95" s="2">
        <v>3292.55</v>
      </c>
      <c r="AH95" s="2">
        <v>1327.29</v>
      </c>
      <c r="AI95" s="2">
        <f t="shared" si="51"/>
        <v>134308.32999999999</v>
      </c>
      <c r="AJ95" s="2">
        <v>3260.33</v>
      </c>
      <c r="AK95" s="2">
        <v>1359.51</v>
      </c>
      <c r="AL95" s="2">
        <v>3227.33</v>
      </c>
      <c r="AM95" s="2">
        <v>1392.51</v>
      </c>
      <c r="AN95" s="2">
        <f t="shared" si="52"/>
        <v>131556.30999999997</v>
      </c>
      <c r="AO95" s="2">
        <v>3193.53</v>
      </c>
      <c r="AP95" s="2">
        <v>1426.31</v>
      </c>
      <c r="AQ95" s="2">
        <v>3158.91</v>
      </c>
      <c r="AR95" s="2">
        <v>1460.94</v>
      </c>
      <c r="AS95" s="2">
        <f t="shared" si="53"/>
        <v>128669.05999999997</v>
      </c>
      <c r="AT95" s="2">
        <v>3123.44</v>
      </c>
      <c r="AU95" s="2">
        <v>1496.4</v>
      </c>
      <c r="AV95" s="2">
        <v>3087.12</v>
      </c>
      <c r="AW95" s="2">
        <v>1532.73</v>
      </c>
      <c r="AX95" s="2">
        <f t="shared" si="54"/>
        <v>125639.92999999998</v>
      </c>
      <c r="AY95" s="2">
        <v>3049.91</v>
      </c>
      <c r="AZ95" s="2">
        <v>1569.93</v>
      </c>
      <c r="BA95" s="2">
        <v>3011.8</v>
      </c>
      <c r="BB95" s="2">
        <v>1608.04</v>
      </c>
      <c r="BC95" s="2">
        <f>AX95-AZ95-BB95</f>
        <v>122461.95999999999</v>
      </c>
      <c r="BD95" s="2">
        <v>2972.76</v>
      </c>
      <c r="BE95" s="2">
        <v>1647.08</v>
      </c>
      <c r="BF95" s="2">
        <v>2932.78</v>
      </c>
      <c r="BG95" s="2">
        <v>1687.06</v>
      </c>
      <c r="BH95" s="2">
        <f>BC95-BE95-BG95</f>
        <v>119127.81999999999</v>
      </c>
      <c r="BI95" s="2">
        <v>2891.83</v>
      </c>
      <c r="BJ95" s="2">
        <v>1728.02</v>
      </c>
      <c r="BK95" s="2">
        <v>2849.88</v>
      </c>
      <c r="BL95" s="2">
        <v>1769.96</v>
      </c>
      <c r="BM95" s="2">
        <f t="shared" si="55"/>
        <v>115629.83999999998</v>
      </c>
      <c r="BN95" s="2">
        <v>2806.91</v>
      </c>
      <c r="BO95" s="2">
        <v>1812.93</v>
      </c>
      <c r="BP95" s="2">
        <v>2762.91</v>
      </c>
      <c r="BQ95" s="2">
        <v>1856.94</v>
      </c>
      <c r="BR95" s="2">
        <f t="shared" si="56"/>
        <v>111959.96999999999</v>
      </c>
      <c r="BS95" s="2">
        <v>2717.83</v>
      </c>
      <c r="BT95" s="2">
        <v>1902.02</v>
      </c>
      <c r="BU95" s="2">
        <v>2671.66</v>
      </c>
      <c r="BV95" s="2">
        <v>1948.19</v>
      </c>
      <c r="BW95" s="2">
        <f t="shared" si="57"/>
        <v>108109.75999999998</v>
      </c>
      <c r="BX95" s="2">
        <v>2624.36</v>
      </c>
      <c r="BY95" s="2">
        <v>1995.4</v>
      </c>
      <c r="BZ95" s="2">
        <v>2575.92</v>
      </c>
      <c r="CA95" s="2">
        <v>2043.92</v>
      </c>
      <c r="CB95" s="2">
        <f t="shared" si="58"/>
        <v>104070.43999999999</v>
      </c>
      <c r="CC95" s="2">
        <v>2526.31</v>
      </c>
      <c r="CD95" s="2">
        <v>2093.54</v>
      </c>
      <c r="CE95" s="2">
        <v>2475.4899999999998</v>
      </c>
      <c r="CF95" s="2">
        <v>2144.36</v>
      </c>
      <c r="CG95" s="2">
        <f t="shared" si="59"/>
        <v>99832.54</v>
      </c>
      <c r="CH95" s="2">
        <v>2423.4299999999998</v>
      </c>
      <c r="CI95" s="2">
        <v>2196.41</v>
      </c>
      <c r="CJ95" s="2">
        <v>2370.12</v>
      </c>
      <c r="CK95" s="2">
        <v>2249.73</v>
      </c>
      <c r="CL95" s="2">
        <f t="shared" si="60"/>
        <v>95386.4</v>
      </c>
      <c r="CM95" s="2">
        <v>2315.5</v>
      </c>
      <c r="CN95" s="2">
        <v>2304.34</v>
      </c>
      <c r="CO95" s="2">
        <v>2259.5700000000002</v>
      </c>
      <c r="CP95" s="2">
        <v>2360.2800000000002</v>
      </c>
      <c r="CQ95" s="2">
        <f t="shared" si="61"/>
        <v>90721.78</v>
      </c>
      <c r="CR95" s="2">
        <v>2202.27</v>
      </c>
      <c r="CS95" s="2">
        <v>2417.5700000000002</v>
      </c>
      <c r="CT95" s="2">
        <v>2143.58</v>
      </c>
      <c r="CU95" s="2">
        <v>2476.2600000000002</v>
      </c>
      <c r="CV95" s="2">
        <f t="shared" si="62"/>
        <v>85827.95</v>
      </c>
      <c r="CW95" s="2">
        <v>2083.4699999999998</v>
      </c>
      <c r="CX95" s="2">
        <v>2536.37</v>
      </c>
      <c r="CY95" s="2">
        <v>2021.9</v>
      </c>
      <c r="CZ95" s="2">
        <v>2597.94</v>
      </c>
      <c r="DA95" s="2">
        <f t="shared" si="63"/>
        <v>80693.64</v>
      </c>
      <c r="DB95" s="2">
        <v>1958.84</v>
      </c>
      <c r="DC95" s="2">
        <v>2661.01</v>
      </c>
      <c r="DD95" s="2">
        <v>1894.24</v>
      </c>
      <c r="DE95" s="2">
        <v>2725.6</v>
      </c>
      <c r="DF95" s="2">
        <f t="shared" si="64"/>
        <v>75307.03</v>
      </c>
      <c r="DG95" s="2">
        <v>1828.08</v>
      </c>
      <c r="DH95" s="2">
        <v>2791.77</v>
      </c>
      <c r="DI95" s="2">
        <v>1760.31</v>
      </c>
      <c r="DJ95" s="2">
        <v>2859.54</v>
      </c>
      <c r="DK95" s="2">
        <f t="shared" si="65"/>
        <v>69655.72</v>
      </c>
      <c r="DL95" s="2">
        <v>1690.89</v>
      </c>
      <c r="DM95" s="2">
        <v>2928.95</v>
      </c>
      <c r="DN95" s="2">
        <v>1619.79</v>
      </c>
      <c r="DO95" s="2">
        <v>3000.05</v>
      </c>
      <c r="DP95" s="2">
        <f t="shared" si="66"/>
        <v>63726.720000000001</v>
      </c>
      <c r="DQ95" s="2">
        <v>1546.96</v>
      </c>
      <c r="DR95" s="2">
        <v>3072.88</v>
      </c>
      <c r="DS95" s="2">
        <v>1472.37</v>
      </c>
      <c r="DT95" s="2">
        <v>3147.47</v>
      </c>
      <c r="DU95" s="2">
        <f t="shared" si="67"/>
        <v>57506.37</v>
      </c>
      <c r="DV95" s="2">
        <v>1395.97</v>
      </c>
      <c r="DW95" s="2">
        <v>3223.88</v>
      </c>
      <c r="DX95" s="2">
        <v>1317.71</v>
      </c>
      <c r="DY95" s="2">
        <v>3302.14</v>
      </c>
      <c r="DZ95" s="2">
        <f t="shared" si="68"/>
        <v>50980.350000000006</v>
      </c>
      <c r="EA95" s="2">
        <v>1237.55</v>
      </c>
      <c r="EB95" s="2">
        <v>3382.3</v>
      </c>
      <c r="EC95" s="2">
        <v>1155.44</v>
      </c>
      <c r="ED95" s="2">
        <v>3464.4</v>
      </c>
      <c r="EE95" s="2">
        <f t="shared" si="69"/>
        <v>44133.65</v>
      </c>
      <c r="EF95" s="2">
        <v>1071.3399999999999</v>
      </c>
      <c r="EG95" s="2">
        <v>3548.5</v>
      </c>
      <c r="EH95" s="2">
        <v>985.2</v>
      </c>
      <c r="EI95" s="2">
        <v>3634.64</v>
      </c>
      <c r="EJ95" s="2">
        <f t="shared" si="70"/>
        <v>36950.51</v>
      </c>
      <c r="EK95" s="2">
        <v>896.97</v>
      </c>
      <c r="EL95" s="2">
        <v>3722.87</v>
      </c>
      <c r="EM95" s="2">
        <v>806.6</v>
      </c>
      <c r="EN95" s="2">
        <v>3813.25</v>
      </c>
      <c r="EO95" s="2">
        <f t="shared" si="71"/>
        <v>29414.39</v>
      </c>
      <c r="EP95" s="2">
        <v>714.03</v>
      </c>
      <c r="EQ95" s="2">
        <v>3905.81</v>
      </c>
      <c r="ER95" s="2">
        <v>619.22</v>
      </c>
      <c r="ES95" s="2">
        <v>4000.63</v>
      </c>
      <c r="ET95" s="2">
        <f t="shared" si="72"/>
        <v>21507.949999999997</v>
      </c>
      <c r="EU95" s="2">
        <v>522.1</v>
      </c>
      <c r="EV95" s="2">
        <v>4097.74</v>
      </c>
      <c r="EW95" s="2">
        <v>422.63</v>
      </c>
      <c r="EX95" s="2">
        <v>4197.21</v>
      </c>
      <c r="EY95" s="2">
        <f t="shared" si="73"/>
        <v>13213</v>
      </c>
      <c r="EZ95" s="2">
        <v>320.74</v>
      </c>
      <c r="FA95" s="2">
        <v>4299.1000000000004</v>
      </c>
      <c r="FB95" s="2">
        <v>216.38</v>
      </c>
      <c r="FC95" s="2">
        <v>4403.46</v>
      </c>
      <c r="FD95" s="2">
        <f t="shared" si="74"/>
        <v>4510.4399999999996</v>
      </c>
      <c r="FE95" s="2">
        <v>109.49</v>
      </c>
      <c r="FF95" s="2">
        <v>4510.4399999999996</v>
      </c>
      <c r="FG95" s="2">
        <f t="shared" si="75"/>
        <v>0</v>
      </c>
      <c r="FH95" s="2"/>
      <c r="FI95" s="2"/>
      <c r="FJ95" s="2"/>
    </row>
    <row r="96" spans="1:166" ht="17.25" x14ac:dyDescent="0.4">
      <c r="A96" s="17">
        <v>436309300</v>
      </c>
      <c r="B96" s="17">
        <v>2000</v>
      </c>
      <c r="C96" s="16">
        <v>37257</v>
      </c>
      <c r="D96" s="6">
        <v>52749</v>
      </c>
      <c r="E96" s="18">
        <v>115753.39</v>
      </c>
      <c r="F96" s="18">
        <v>129114.22</v>
      </c>
      <c r="G96" s="10"/>
      <c r="H96" s="3">
        <v>4.82E-2</v>
      </c>
      <c r="I96" s="40">
        <v>62231.519999999997</v>
      </c>
      <c r="J96" s="40">
        <v>1789.16</v>
      </c>
      <c r="K96" s="40">
        <v>3117.95</v>
      </c>
      <c r="L96" s="25">
        <v>59113.5</v>
      </c>
      <c r="M96" s="2">
        <v>1699.52</v>
      </c>
      <c r="N96" s="2"/>
      <c r="O96" s="2">
        <f t="shared" si="47"/>
        <v>59113.5</v>
      </c>
      <c r="P96" s="2">
        <v>1424.64</v>
      </c>
      <c r="Q96" s="2">
        <v>463.19</v>
      </c>
      <c r="R96" s="2">
        <v>1413.47</v>
      </c>
      <c r="S96" s="2">
        <v>474.36</v>
      </c>
      <c r="T96" s="2">
        <f t="shared" si="48"/>
        <v>58175.95</v>
      </c>
      <c r="U96" s="2">
        <v>1402.04</v>
      </c>
      <c r="V96" s="2">
        <v>485.79</v>
      </c>
      <c r="W96" s="2">
        <v>1390.33</v>
      </c>
      <c r="X96" s="2">
        <v>497.5</v>
      </c>
      <c r="Y96" s="2">
        <f t="shared" si="49"/>
        <v>57192.659999999996</v>
      </c>
      <c r="Z96" s="2">
        <v>1378.34</v>
      </c>
      <c r="AA96" s="2">
        <v>509.49</v>
      </c>
      <c r="AB96" s="2">
        <v>1366.06</v>
      </c>
      <c r="AC96" s="2">
        <v>521.77</v>
      </c>
      <c r="AD96" s="2">
        <f t="shared" si="50"/>
        <v>56161.4</v>
      </c>
      <c r="AE96" s="2">
        <v>1353.49</v>
      </c>
      <c r="AF96" s="2">
        <v>534.34</v>
      </c>
      <c r="AG96" s="2">
        <v>1340.61</v>
      </c>
      <c r="AH96" s="2">
        <v>547.22</v>
      </c>
      <c r="AI96" s="2">
        <f t="shared" si="51"/>
        <v>55079.840000000004</v>
      </c>
      <c r="AJ96" s="2">
        <v>1327.42</v>
      </c>
      <c r="AK96" s="2">
        <v>560.41</v>
      </c>
      <c r="AL96" s="2">
        <v>1313.92</v>
      </c>
      <c r="AM96" s="2">
        <v>573.91</v>
      </c>
      <c r="AN96" s="2">
        <f t="shared" si="52"/>
        <v>53945.52</v>
      </c>
      <c r="AO96" s="2">
        <v>1300.0899999999999</v>
      </c>
      <c r="AP96" s="2">
        <v>587.74</v>
      </c>
      <c r="AQ96" s="2">
        <v>1285.92</v>
      </c>
      <c r="AR96" s="2">
        <v>601.91</v>
      </c>
      <c r="AS96" s="2">
        <f t="shared" si="53"/>
        <v>52755.869999999995</v>
      </c>
      <c r="AT96" s="2">
        <v>1271.42</v>
      </c>
      <c r="AU96" s="2">
        <v>616.41</v>
      </c>
      <c r="AV96" s="2">
        <v>1256.56</v>
      </c>
      <c r="AW96" s="2">
        <v>631.27</v>
      </c>
      <c r="AX96" s="2">
        <f t="shared" si="54"/>
        <v>51508.189999999995</v>
      </c>
      <c r="AY96" s="1">
        <v>1241.3499999999999</v>
      </c>
      <c r="AZ96" s="1">
        <v>646.48</v>
      </c>
      <c r="BA96" s="1">
        <v>1225.77</v>
      </c>
      <c r="BB96" s="1">
        <v>662.06</v>
      </c>
      <c r="BC96" s="2">
        <f>AX96-AZ96-BB96</f>
        <v>50199.649999999994</v>
      </c>
      <c r="BD96" s="2">
        <v>1209.81</v>
      </c>
      <c r="BE96" s="2">
        <v>678.02</v>
      </c>
      <c r="BF96" s="2">
        <v>1193.47</v>
      </c>
      <c r="BG96" s="2">
        <v>694.36</v>
      </c>
      <c r="BH96" s="2">
        <f>BC96-BE96-BG96</f>
        <v>48827.27</v>
      </c>
      <c r="BI96" s="2">
        <v>1176.74</v>
      </c>
      <c r="BJ96" s="2">
        <v>711.09</v>
      </c>
      <c r="BK96" s="2">
        <v>1159.5999999999999</v>
      </c>
      <c r="BL96" s="2">
        <v>728.23</v>
      </c>
      <c r="BM96" s="2">
        <f t="shared" si="55"/>
        <v>47387.95</v>
      </c>
      <c r="BN96" s="2">
        <v>1142.05</v>
      </c>
      <c r="BO96" s="2">
        <v>745.78</v>
      </c>
      <c r="BP96" s="2">
        <v>1124.08</v>
      </c>
      <c r="BQ96" s="2">
        <v>763.75</v>
      </c>
      <c r="BR96" s="2">
        <f t="shared" si="56"/>
        <v>45878.42</v>
      </c>
      <c r="BS96" s="2">
        <v>1105.67</v>
      </c>
      <c r="BT96" s="2">
        <v>782.16</v>
      </c>
      <c r="BU96" s="2">
        <v>1086.82</v>
      </c>
      <c r="BV96" s="2">
        <v>801.01</v>
      </c>
      <c r="BW96" s="2">
        <f t="shared" si="57"/>
        <v>44295.249999999993</v>
      </c>
      <c r="BX96" s="2">
        <v>1067.52</v>
      </c>
      <c r="BY96" s="2">
        <v>820.31</v>
      </c>
      <c r="BZ96" s="2">
        <v>1047.75</v>
      </c>
      <c r="CA96" s="2">
        <v>840.08</v>
      </c>
      <c r="CB96" s="2">
        <f t="shared" si="58"/>
        <v>42634.859999999993</v>
      </c>
      <c r="CC96" s="2">
        <v>1027.5</v>
      </c>
      <c r="CD96" s="2">
        <v>860.33</v>
      </c>
      <c r="CE96" s="2">
        <v>1006.77</v>
      </c>
      <c r="CF96" s="2">
        <v>881.06</v>
      </c>
      <c r="CG96" s="2">
        <f t="shared" si="59"/>
        <v>40893.469999999994</v>
      </c>
      <c r="CH96" s="2">
        <v>985.53</v>
      </c>
      <c r="CI96" s="2">
        <v>902.3</v>
      </c>
      <c r="CJ96" s="2">
        <v>963.79</v>
      </c>
      <c r="CK96" s="2">
        <v>924.04</v>
      </c>
      <c r="CL96" s="2">
        <f t="shared" si="60"/>
        <v>39067.12999999999</v>
      </c>
      <c r="CM96" s="2">
        <v>941.52</v>
      </c>
      <c r="CN96" s="2">
        <v>946.31</v>
      </c>
      <c r="CO96" s="2">
        <v>918.71</v>
      </c>
      <c r="CP96" s="2">
        <v>969.12</v>
      </c>
      <c r="CQ96" s="2">
        <f t="shared" si="61"/>
        <v>37151.69999999999</v>
      </c>
      <c r="CR96" s="2">
        <v>895.36</v>
      </c>
      <c r="CS96" s="2">
        <v>992.47</v>
      </c>
      <c r="CT96" s="2">
        <v>871.44</v>
      </c>
      <c r="CU96" s="2">
        <v>1016.39</v>
      </c>
      <c r="CV96" s="2">
        <f t="shared" si="62"/>
        <v>35142.839999999989</v>
      </c>
      <c r="CW96" s="2">
        <v>846.94</v>
      </c>
      <c r="CX96" s="2">
        <v>1040.8900000000001</v>
      </c>
      <c r="CY96" s="2">
        <v>821.86</v>
      </c>
      <c r="CZ96" s="2">
        <v>1065.97</v>
      </c>
      <c r="DA96" s="2">
        <f t="shared" si="63"/>
        <v>33035.979999999989</v>
      </c>
      <c r="DB96" s="2">
        <v>796.17</v>
      </c>
      <c r="DC96" s="2">
        <v>1091.6600000000001</v>
      </c>
      <c r="DD96" s="2">
        <v>769.86</v>
      </c>
      <c r="DE96" s="2">
        <v>1117.97</v>
      </c>
      <c r="DF96" s="2">
        <f t="shared" si="64"/>
        <v>30826.349999999988</v>
      </c>
      <c r="DG96" s="2">
        <v>742.91</v>
      </c>
      <c r="DH96" s="2">
        <v>1144.9100000000001</v>
      </c>
      <c r="DI96" s="2">
        <v>715.32</v>
      </c>
      <c r="DJ96" s="2">
        <v>1172.51</v>
      </c>
      <c r="DK96" s="2">
        <f t="shared" si="65"/>
        <v>28508.929999999989</v>
      </c>
      <c r="DL96" s="2">
        <v>687.07</v>
      </c>
      <c r="DM96" s="2">
        <v>1200.76</v>
      </c>
      <c r="DN96" s="2">
        <v>658.13</v>
      </c>
      <c r="DO96" s="2">
        <v>1229.7</v>
      </c>
      <c r="DP96" s="2">
        <f t="shared" si="66"/>
        <v>26078.46999999999</v>
      </c>
      <c r="DQ96" s="2">
        <v>628.49</v>
      </c>
      <c r="DR96" s="2">
        <v>1259.3399999999999</v>
      </c>
      <c r="DS96" s="2">
        <v>598.14</v>
      </c>
      <c r="DT96" s="2">
        <v>1289.69</v>
      </c>
      <c r="DU96" s="2">
        <f t="shared" si="67"/>
        <v>23529.439999999991</v>
      </c>
      <c r="DV96" s="2">
        <v>567.05999999999995</v>
      </c>
      <c r="DW96" s="2">
        <v>1320.77</v>
      </c>
      <c r="DX96" s="2">
        <v>535.23</v>
      </c>
      <c r="DY96" s="2">
        <v>1352.6</v>
      </c>
      <c r="DZ96" s="2">
        <f t="shared" si="68"/>
        <v>20856.069999999992</v>
      </c>
      <c r="EA96" s="2">
        <v>502.63</v>
      </c>
      <c r="EB96" s="2">
        <v>1385.2</v>
      </c>
      <c r="EC96" s="2">
        <v>469.25</v>
      </c>
      <c r="ED96" s="2">
        <v>1418.58</v>
      </c>
      <c r="EE96" s="2">
        <f t="shared" si="69"/>
        <v>18052.289999999994</v>
      </c>
      <c r="EF96" s="2">
        <v>435.06</v>
      </c>
      <c r="EG96" s="2">
        <v>1452.77</v>
      </c>
      <c r="EH96" s="2">
        <v>400.05</v>
      </c>
      <c r="EI96" s="2">
        <v>1487.78</v>
      </c>
      <c r="EJ96" s="2">
        <f t="shared" si="70"/>
        <v>15111.739999999993</v>
      </c>
      <c r="EK96" s="2">
        <v>364.19</v>
      </c>
      <c r="EL96" s="2">
        <v>1523.64</v>
      </c>
      <c r="EM96" s="2">
        <v>327.47000000000003</v>
      </c>
      <c r="EN96" s="2">
        <v>1560.36</v>
      </c>
      <c r="EO96" s="2">
        <f t="shared" si="71"/>
        <v>12027.739999999993</v>
      </c>
      <c r="EP96" s="2">
        <v>289.87</v>
      </c>
      <c r="EQ96" s="2">
        <v>1597.96</v>
      </c>
      <c r="ER96" s="2">
        <v>251.36</v>
      </c>
      <c r="ES96" s="2">
        <v>1636.47</v>
      </c>
      <c r="ET96" s="2">
        <f t="shared" si="72"/>
        <v>8793.3099999999922</v>
      </c>
      <c r="EU96" s="2">
        <v>211.92</v>
      </c>
      <c r="EV96" s="2">
        <v>1675.91</v>
      </c>
      <c r="EW96" s="2">
        <v>171.53</v>
      </c>
      <c r="EX96" s="2">
        <v>1716.3</v>
      </c>
      <c r="EY96" s="2">
        <f t="shared" si="73"/>
        <v>5401.0999999999922</v>
      </c>
      <c r="EZ96" s="2">
        <v>130.16999999999999</v>
      </c>
      <c r="FA96" s="2">
        <v>1757.66</v>
      </c>
      <c r="FB96" s="2">
        <v>87.81</v>
      </c>
      <c r="FC96" s="2">
        <v>1800.02</v>
      </c>
      <c r="FD96" s="2">
        <f t="shared" si="74"/>
        <v>1843.4199999999923</v>
      </c>
      <c r="FE96" s="2">
        <v>44.43</v>
      </c>
      <c r="FF96" s="2">
        <v>1843.42</v>
      </c>
      <c r="FG96" s="2">
        <f t="shared" si="75"/>
        <v>-7.73070496506989E-12</v>
      </c>
      <c r="FH96" s="2"/>
      <c r="FI96" s="2"/>
      <c r="FJ96" s="2"/>
    </row>
    <row r="97" spans="1:166" ht="17.25" x14ac:dyDescent="0.4">
      <c r="A97" s="17">
        <v>438730300</v>
      </c>
      <c r="B97" s="17">
        <v>2001</v>
      </c>
      <c r="C97" s="16">
        <v>37622</v>
      </c>
      <c r="D97" s="16">
        <v>52749</v>
      </c>
      <c r="E97" s="15">
        <v>19444.240000000002</v>
      </c>
      <c r="F97" s="15" t="s">
        <v>8</v>
      </c>
      <c r="G97" s="10"/>
      <c r="H97" s="3">
        <v>4.8550000000000003E-2</v>
      </c>
      <c r="I97" s="40">
        <v>11345.06</v>
      </c>
      <c r="J97" s="40">
        <v>311.99</v>
      </c>
      <c r="K97" s="40">
        <v>495.56</v>
      </c>
      <c r="L97" s="25">
        <v>10849.5</v>
      </c>
      <c r="M97" s="2">
        <v>298.36</v>
      </c>
      <c r="N97" s="2"/>
      <c r="O97" s="2">
        <f t="shared" si="47"/>
        <v>10849.5</v>
      </c>
      <c r="P97" s="2">
        <v>263.37</v>
      </c>
      <c r="Q97" s="2">
        <v>84.5</v>
      </c>
      <c r="R97" s="2">
        <v>261.32</v>
      </c>
      <c r="S97" s="2">
        <v>86.55</v>
      </c>
      <c r="T97" s="2">
        <f t="shared" si="48"/>
        <v>10678.45</v>
      </c>
      <c r="U97" s="2">
        <v>259.22000000000003</v>
      </c>
      <c r="V97" s="2">
        <v>88.65</v>
      </c>
      <c r="W97" s="2">
        <v>257.07</v>
      </c>
      <c r="X97" s="2">
        <v>90.8</v>
      </c>
      <c r="Y97" s="2">
        <f t="shared" si="49"/>
        <v>10499.000000000002</v>
      </c>
      <c r="Z97" s="2">
        <v>254.86</v>
      </c>
      <c r="AA97" s="2">
        <v>93</v>
      </c>
      <c r="AB97" s="2">
        <v>252.61</v>
      </c>
      <c r="AC97" s="2">
        <v>95.26</v>
      </c>
      <c r="AD97" s="2">
        <f t="shared" si="50"/>
        <v>10310.740000000002</v>
      </c>
      <c r="AE97" s="2">
        <v>250.29</v>
      </c>
      <c r="AF97" s="2">
        <v>97.57</v>
      </c>
      <c r="AG97" s="2">
        <v>247.92</v>
      </c>
      <c r="AH97" s="2">
        <v>99.94</v>
      </c>
      <c r="AI97" s="2">
        <f t="shared" si="51"/>
        <v>10113.230000000001</v>
      </c>
      <c r="AJ97" s="2">
        <v>245.5</v>
      </c>
      <c r="AK97" s="2">
        <v>102.37</v>
      </c>
      <c r="AL97" s="2">
        <v>243.01</v>
      </c>
      <c r="AM97" s="2">
        <v>104.85</v>
      </c>
      <c r="AN97" s="2">
        <f t="shared" si="52"/>
        <v>9906.01</v>
      </c>
      <c r="AO97" s="2">
        <v>240.47</v>
      </c>
      <c r="AP97" s="2">
        <v>107.4</v>
      </c>
      <c r="AQ97" s="2">
        <v>237.86</v>
      </c>
      <c r="AR97" s="2">
        <v>110.01</v>
      </c>
      <c r="AS97" s="2">
        <f t="shared" si="53"/>
        <v>9688.6</v>
      </c>
      <c r="AT97" s="2">
        <v>235.19</v>
      </c>
      <c r="AU97" s="2">
        <v>112.68</v>
      </c>
      <c r="AV97" s="2">
        <v>232.46</v>
      </c>
      <c r="AW97" s="2">
        <v>115.41</v>
      </c>
      <c r="AX97" s="2">
        <f t="shared" si="54"/>
        <v>9460.51</v>
      </c>
      <c r="AY97" s="2">
        <v>229.65</v>
      </c>
      <c r="AZ97" s="2">
        <v>118.21</v>
      </c>
      <c r="BA97" s="2">
        <v>226.78</v>
      </c>
      <c r="BB97" s="2">
        <v>121.08</v>
      </c>
      <c r="BC97" s="2">
        <f t="shared" ref="BC97:BC110" si="76">AX97-AZ97-BB97</f>
        <v>9221.2200000000012</v>
      </c>
      <c r="BD97" s="2">
        <v>223.84</v>
      </c>
      <c r="BE97" s="2">
        <v>124.02</v>
      </c>
      <c r="BF97" s="2">
        <v>220.83</v>
      </c>
      <c r="BG97" s="2">
        <v>127.03</v>
      </c>
      <c r="BH97" s="2">
        <f t="shared" ref="BH97:BH110" si="77">BC97-BE97-BG97</f>
        <v>8970.17</v>
      </c>
      <c r="BI97" s="2">
        <v>217.75</v>
      </c>
      <c r="BJ97" s="2">
        <v>130.12</v>
      </c>
      <c r="BK97" s="2">
        <v>214.59</v>
      </c>
      <c r="BL97" s="2">
        <v>133.28</v>
      </c>
      <c r="BM97" s="2">
        <f t="shared" si="55"/>
        <v>8706.7699999999986</v>
      </c>
      <c r="BN97" s="2">
        <v>211.36</v>
      </c>
      <c r="BO97" s="2">
        <v>136.51</v>
      </c>
      <c r="BP97" s="2">
        <v>208.04</v>
      </c>
      <c r="BQ97" s="2">
        <v>139.82</v>
      </c>
      <c r="BR97" s="2">
        <f t="shared" si="56"/>
        <v>8430.4399999999987</v>
      </c>
      <c r="BS97" s="2">
        <v>204.65</v>
      </c>
      <c r="BT97" s="2">
        <v>143.22</v>
      </c>
      <c r="BU97" s="2">
        <v>201.17</v>
      </c>
      <c r="BV97" s="2">
        <v>146.69999999999999</v>
      </c>
      <c r="BW97" s="2">
        <f t="shared" si="57"/>
        <v>8140.5199999999995</v>
      </c>
      <c r="BX97" s="2">
        <v>197.61</v>
      </c>
      <c r="BY97" s="2">
        <v>150.26</v>
      </c>
      <c r="BZ97" s="2">
        <v>193.96</v>
      </c>
      <c r="CA97" s="2">
        <v>153.9</v>
      </c>
      <c r="CB97" s="2">
        <f t="shared" si="58"/>
        <v>7836.36</v>
      </c>
      <c r="CC97" s="2">
        <v>190.23</v>
      </c>
      <c r="CD97" s="2">
        <v>157.63999999999999</v>
      </c>
      <c r="CE97" s="2">
        <v>186.4</v>
      </c>
      <c r="CF97" s="2">
        <v>161.47</v>
      </c>
      <c r="CG97" s="2">
        <f t="shared" si="59"/>
        <v>7517.2499999999991</v>
      </c>
      <c r="CH97" s="2">
        <v>182.48</v>
      </c>
      <c r="CI97" s="2">
        <v>165.39</v>
      </c>
      <c r="CJ97" s="2">
        <v>178.47</v>
      </c>
      <c r="CK97" s="2">
        <v>169.4</v>
      </c>
      <c r="CL97" s="2">
        <f t="shared" si="60"/>
        <v>7182.4599999999991</v>
      </c>
      <c r="CM97" s="2">
        <v>174.35</v>
      </c>
      <c r="CN97" s="2">
        <v>173.51</v>
      </c>
      <c r="CO97" s="2">
        <v>170.14</v>
      </c>
      <c r="CP97" s="2">
        <v>177.73</v>
      </c>
      <c r="CQ97" s="2">
        <f t="shared" si="61"/>
        <v>6831.2199999999993</v>
      </c>
      <c r="CR97" s="2">
        <v>165.83</v>
      </c>
      <c r="CS97" s="2">
        <v>182.04</v>
      </c>
      <c r="CT97" s="2">
        <v>161.41</v>
      </c>
      <c r="CU97" s="2">
        <v>186.46</v>
      </c>
      <c r="CV97" s="2">
        <f t="shared" si="62"/>
        <v>6462.7199999999993</v>
      </c>
      <c r="CW97" s="2">
        <v>156.88</v>
      </c>
      <c r="CX97" s="2">
        <v>190.99</v>
      </c>
      <c r="CY97" s="2">
        <v>152.25</v>
      </c>
      <c r="CZ97" s="2">
        <v>195.62</v>
      </c>
      <c r="DA97" s="2">
        <f t="shared" si="63"/>
        <v>6076.11</v>
      </c>
      <c r="DB97" s="2">
        <v>147.5</v>
      </c>
      <c r="DC97" s="2">
        <v>200.37</v>
      </c>
      <c r="DD97" s="2">
        <v>142.63</v>
      </c>
      <c r="DE97" s="2">
        <v>205.23</v>
      </c>
      <c r="DF97" s="2">
        <f t="shared" si="64"/>
        <v>5670.51</v>
      </c>
      <c r="DG97" s="2">
        <v>137.65</v>
      </c>
      <c r="DH97" s="2">
        <v>210.22</v>
      </c>
      <c r="DI97" s="2">
        <v>132.55000000000001</v>
      </c>
      <c r="DJ97" s="2">
        <v>215.32</v>
      </c>
      <c r="DK97" s="2">
        <f t="shared" si="65"/>
        <v>5244.97</v>
      </c>
      <c r="DL97" s="2">
        <v>127.32</v>
      </c>
      <c r="DM97" s="2">
        <v>220.55</v>
      </c>
      <c r="DN97" s="2">
        <v>121.97</v>
      </c>
      <c r="DO97" s="2">
        <v>225.9</v>
      </c>
      <c r="DP97" s="2">
        <f t="shared" si="66"/>
        <v>4798.5200000000004</v>
      </c>
      <c r="DQ97" s="2">
        <v>116.48</v>
      </c>
      <c r="DR97" s="2">
        <v>231.38</v>
      </c>
      <c r="DS97" s="2">
        <v>110.87</v>
      </c>
      <c r="DT97" s="2">
        <v>237</v>
      </c>
      <c r="DU97" s="2">
        <f t="shared" si="67"/>
        <v>4330.1400000000003</v>
      </c>
      <c r="DV97" s="2">
        <v>105.11</v>
      </c>
      <c r="DW97" s="2">
        <v>242.75</v>
      </c>
      <c r="DX97" s="2">
        <v>99.22</v>
      </c>
      <c r="DY97" s="2">
        <v>248.65</v>
      </c>
      <c r="DZ97" s="2">
        <f t="shared" si="68"/>
        <v>3838.7400000000002</v>
      </c>
      <c r="EA97" s="2">
        <v>93.19</v>
      </c>
      <c r="EB97" s="2">
        <v>254.68</v>
      </c>
      <c r="EC97" s="2">
        <v>87</v>
      </c>
      <c r="ED97" s="2">
        <v>260.86</v>
      </c>
      <c r="EE97" s="2">
        <f t="shared" si="69"/>
        <v>3323.2000000000003</v>
      </c>
      <c r="EF97" s="2">
        <v>80.67</v>
      </c>
      <c r="EG97" s="2">
        <v>267.2</v>
      </c>
      <c r="EH97" s="2">
        <v>74.180000000000007</v>
      </c>
      <c r="EI97" s="2">
        <v>273.68</v>
      </c>
      <c r="EJ97" s="2">
        <f t="shared" si="70"/>
        <v>2782.3200000000006</v>
      </c>
      <c r="EK97" s="2">
        <v>67.540000000000006</v>
      </c>
      <c r="EL97" s="2">
        <v>280.33</v>
      </c>
      <c r="EM97" s="2">
        <v>60.74</v>
      </c>
      <c r="EN97" s="2">
        <v>287.13</v>
      </c>
      <c r="EO97" s="2">
        <f t="shared" si="71"/>
        <v>2214.8600000000006</v>
      </c>
      <c r="EP97" s="2">
        <v>53.77</v>
      </c>
      <c r="EQ97" s="2">
        <v>294.10000000000002</v>
      </c>
      <c r="ER97" s="2">
        <v>46.63</v>
      </c>
      <c r="ES97" s="2">
        <v>301.24</v>
      </c>
      <c r="ET97" s="2">
        <f t="shared" si="72"/>
        <v>1619.5200000000007</v>
      </c>
      <c r="EU97" s="2">
        <v>39.31</v>
      </c>
      <c r="EV97" s="2">
        <v>308.55</v>
      </c>
      <c r="EW97" s="2">
        <v>31.82</v>
      </c>
      <c r="EX97" s="2">
        <v>316.04000000000002</v>
      </c>
      <c r="EY97" s="2">
        <f t="shared" si="73"/>
        <v>994.93000000000075</v>
      </c>
      <c r="EZ97" s="2">
        <v>24.15</v>
      </c>
      <c r="FA97" s="2">
        <v>323.72000000000003</v>
      </c>
      <c r="FB97" s="2">
        <v>16.29</v>
      </c>
      <c r="FC97" s="2">
        <v>331.57</v>
      </c>
      <c r="FD97" s="2">
        <f t="shared" si="74"/>
        <v>339.64000000000073</v>
      </c>
      <c r="FE97" s="2">
        <v>8.24</v>
      </c>
      <c r="FF97" s="2">
        <v>339.64</v>
      </c>
      <c r="FG97" s="2">
        <f t="shared" si="75"/>
        <v>7.3896444519050419E-13</v>
      </c>
      <c r="FH97" s="2"/>
      <c r="FI97" s="2"/>
      <c r="FJ97" s="2"/>
    </row>
    <row r="98" spans="1:166" ht="17.25" x14ac:dyDescent="0.4">
      <c r="A98" s="7">
        <v>443895200</v>
      </c>
      <c r="B98" s="7">
        <v>2002</v>
      </c>
      <c r="C98" s="6">
        <v>37987</v>
      </c>
      <c r="D98" s="16">
        <v>52749</v>
      </c>
      <c r="E98" s="9">
        <v>77468.53</v>
      </c>
      <c r="F98" s="9">
        <v>77468.53</v>
      </c>
      <c r="G98" s="10"/>
      <c r="H98" s="3">
        <v>4.6730000000000001E-2</v>
      </c>
      <c r="I98" s="40">
        <v>47662.74</v>
      </c>
      <c r="J98" s="40">
        <v>1131.99</v>
      </c>
      <c r="K98" s="40">
        <v>1889.45</v>
      </c>
      <c r="L98" s="25">
        <v>45773.279999999999</v>
      </c>
      <c r="M98" s="2">
        <v>1087.1199999999999</v>
      </c>
      <c r="N98" s="2"/>
      <c r="O98" s="2">
        <f t="shared" si="47"/>
        <v>45773.279999999999</v>
      </c>
      <c r="P98" s="2">
        <v>1069.49</v>
      </c>
      <c r="Q98" s="2">
        <v>367.95</v>
      </c>
      <c r="R98" s="2">
        <v>1060.9000000000001</v>
      </c>
      <c r="S98" s="2">
        <v>376.55</v>
      </c>
      <c r="T98" s="2">
        <f t="shared" si="48"/>
        <v>45028.78</v>
      </c>
      <c r="U98" s="2">
        <v>1052.0999999999999</v>
      </c>
      <c r="V98" s="2">
        <v>385.34</v>
      </c>
      <c r="W98" s="2">
        <v>1043.0899999999999</v>
      </c>
      <c r="X98" s="2">
        <v>394.35</v>
      </c>
      <c r="Y98" s="2">
        <f t="shared" si="49"/>
        <v>44249.090000000004</v>
      </c>
      <c r="Z98" s="2">
        <v>1033.8800000000001</v>
      </c>
      <c r="AA98" s="2">
        <v>403.56</v>
      </c>
      <c r="AB98" s="2">
        <v>1024.45</v>
      </c>
      <c r="AC98" s="2">
        <v>412.99</v>
      </c>
      <c r="AD98" s="2">
        <f t="shared" si="50"/>
        <v>43432.540000000008</v>
      </c>
      <c r="AE98" s="2">
        <v>1014.8</v>
      </c>
      <c r="AF98" s="2">
        <v>422.64</v>
      </c>
      <c r="AG98" s="2">
        <v>1004.93</v>
      </c>
      <c r="AH98" s="2">
        <v>432.51</v>
      </c>
      <c r="AI98" s="2">
        <f t="shared" si="51"/>
        <v>42577.390000000007</v>
      </c>
      <c r="AJ98" s="2">
        <v>994.82</v>
      </c>
      <c r="AK98" s="2">
        <v>442.62</v>
      </c>
      <c r="AL98" s="2">
        <v>984.48</v>
      </c>
      <c r="AM98" s="2">
        <v>452.96</v>
      </c>
      <c r="AN98" s="2">
        <f t="shared" si="52"/>
        <v>41681.810000000005</v>
      </c>
      <c r="AO98" s="2">
        <v>973.9</v>
      </c>
      <c r="AP98" s="2">
        <v>463.55</v>
      </c>
      <c r="AQ98" s="2">
        <v>963.06</v>
      </c>
      <c r="AR98" s="2">
        <v>474.38</v>
      </c>
      <c r="AS98" s="2">
        <f t="shared" si="53"/>
        <v>40743.880000000005</v>
      </c>
      <c r="AT98" s="2">
        <v>951.98</v>
      </c>
      <c r="AU98" s="2">
        <v>485.46</v>
      </c>
      <c r="AV98" s="2">
        <v>940.64</v>
      </c>
      <c r="AW98" s="2">
        <v>496.8</v>
      </c>
      <c r="AX98" s="2">
        <f t="shared" si="54"/>
        <v>39761.620000000003</v>
      </c>
      <c r="AY98" s="2">
        <v>929.03</v>
      </c>
      <c r="AZ98" s="2">
        <v>508.41</v>
      </c>
      <c r="BA98" s="2">
        <v>917.15</v>
      </c>
      <c r="BB98" s="2">
        <v>520.29</v>
      </c>
      <c r="BC98" s="2">
        <f t="shared" si="76"/>
        <v>38732.92</v>
      </c>
      <c r="BD98" s="2">
        <v>904.99</v>
      </c>
      <c r="BE98" s="2">
        <v>532.45000000000005</v>
      </c>
      <c r="BF98" s="2">
        <v>892.55</v>
      </c>
      <c r="BG98" s="2">
        <v>544.89</v>
      </c>
      <c r="BH98" s="2">
        <f t="shared" si="77"/>
        <v>37655.58</v>
      </c>
      <c r="BI98" s="2">
        <v>879.82</v>
      </c>
      <c r="BJ98" s="2">
        <v>557.62</v>
      </c>
      <c r="BK98" s="2">
        <v>866.79</v>
      </c>
      <c r="BL98" s="2">
        <v>570.65</v>
      </c>
      <c r="BM98" s="2">
        <f t="shared" si="55"/>
        <v>36527.31</v>
      </c>
      <c r="BN98" s="2">
        <v>853.46</v>
      </c>
      <c r="BO98" s="2">
        <v>583.98</v>
      </c>
      <c r="BP98" s="2">
        <v>839.82</v>
      </c>
      <c r="BQ98" s="2">
        <v>597.63</v>
      </c>
      <c r="BR98" s="2">
        <f t="shared" si="56"/>
        <v>35345.699999999997</v>
      </c>
      <c r="BS98" s="2">
        <v>825.85</v>
      </c>
      <c r="BT98" s="2">
        <v>611.59</v>
      </c>
      <c r="BU98" s="2">
        <v>811.56</v>
      </c>
      <c r="BV98" s="2">
        <v>625.88</v>
      </c>
      <c r="BW98" s="2">
        <f t="shared" si="57"/>
        <v>34108.230000000003</v>
      </c>
      <c r="BX98" s="2">
        <v>796.94</v>
      </c>
      <c r="BY98" s="2">
        <v>640.5</v>
      </c>
      <c r="BZ98" s="2">
        <v>781.97</v>
      </c>
      <c r="CA98" s="2">
        <v>655.47</v>
      </c>
      <c r="CB98" s="2">
        <f t="shared" si="58"/>
        <v>32812.26</v>
      </c>
      <c r="CC98" s="2">
        <v>766.66</v>
      </c>
      <c r="CD98" s="2">
        <v>670.78</v>
      </c>
      <c r="CE98" s="2">
        <v>750.99</v>
      </c>
      <c r="CF98" s="2">
        <v>686.46</v>
      </c>
      <c r="CG98" s="2">
        <f t="shared" si="59"/>
        <v>31455.020000000004</v>
      </c>
      <c r="CH98" s="2">
        <v>734.95</v>
      </c>
      <c r="CI98" s="2">
        <v>702.49</v>
      </c>
      <c r="CJ98" s="2">
        <v>718.53</v>
      </c>
      <c r="CK98" s="2">
        <v>718.91</v>
      </c>
      <c r="CL98" s="2">
        <f t="shared" si="60"/>
        <v>30033.620000000003</v>
      </c>
      <c r="CM98" s="2">
        <v>701.74</v>
      </c>
      <c r="CN98" s="2">
        <v>735.71</v>
      </c>
      <c r="CO98" s="2">
        <v>684.55</v>
      </c>
      <c r="CP98" s="2">
        <v>752.9</v>
      </c>
      <c r="CQ98" s="2">
        <f t="shared" si="61"/>
        <v>28545.010000000002</v>
      </c>
      <c r="CR98" s="2">
        <v>666.95</v>
      </c>
      <c r="CS98" s="2">
        <v>770.49</v>
      </c>
      <c r="CT98" s="2">
        <v>648.95000000000005</v>
      </c>
      <c r="CU98" s="2">
        <v>788.49</v>
      </c>
      <c r="CV98" s="2">
        <f t="shared" si="62"/>
        <v>26986.03</v>
      </c>
      <c r="CW98" s="2">
        <v>630.53</v>
      </c>
      <c r="CX98" s="2">
        <v>806.91</v>
      </c>
      <c r="CY98" s="2">
        <v>611.98</v>
      </c>
      <c r="CZ98" s="2">
        <v>825.77</v>
      </c>
      <c r="DA98" s="2">
        <f t="shared" si="63"/>
        <v>25353.35</v>
      </c>
      <c r="DB98" s="2">
        <v>592.38</v>
      </c>
      <c r="DC98" s="2">
        <v>845.06</v>
      </c>
      <c r="DD98" s="2">
        <v>572.64</v>
      </c>
      <c r="DE98" s="2">
        <v>864.8</v>
      </c>
      <c r="DF98" s="2">
        <f t="shared" si="64"/>
        <v>23643.489999999998</v>
      </c>
      <c r="DG98" s="2">
        <v>552.42999999999995</v>
      </c>
      <c r="DH98" s="2">
        <v>885.01</v>
      </c>
      <c r="DI98" s="2">
        <v>531.75</v>
      </c>
      <c r="DJ98" s="2">
        <v>905.69</v>
      </c>
      <c r="DK98" s="2">
        <f t="shared" si="65"/>
        <v>21852.79</v>
      </c>
      <c r="DL98" s="2">
        <v>510.59</v>
      </c>
      <c r="DM98" s="2">
        <v>926.85</v>
      </c>
      <c r="DN98" s="2">
        <v>488.94</v>
      </c>
      <c r="DO98" s="2">
        <v>948.51</v>
      </c>
      <c r="DP98" s="2">
        <f t="shared" si="66"/>
        <v>19977.430000000004</v>
      </c>
      <c r="DQ98" s="2">
        <v>466.77</v>
      </c>
      <c r="DR98" s="2">
        <v>970.67</v>
      </c>
      <c r="DS98" s="2">
        <v>444.09</v>
      </c>
      <c r="DT98" s="2">
        <v>993.35</v>
      </c>
      <c r="DU98" s="2">
        <f t="shared" si="67"/>
        <v>18013.410000000007</v>
      </c>
      <c r="DV98" s="2">
        <v>420.88</v>
      </c>
      <c r="DW98" s="2">
        <v>1016.56</v>
      </c>
      <c r="DX98" s="2">
        <v>397.13</v>
      </c>
      <c r="DY98" s="2">
        <v>1040.31</v>
      </c>
      <c r="DZ98" s="2">
        <f t="shared" si="68"/>
        <v>15956.540000000006</v>
      </c>
      <c r="EA98" s="2">
        <v>372.83</v>
      </c>
      <c r="EB98" s="2">
        <v>1064.6199999999999</v>
      </c>
      <c r="EC98" s="2">
        <v>347.95</v>
      </c>
      <c r="ED98" s="2">
        <v>1089.49</v>
      </c>
      <c r="EE98" s="2">
        <f t="shared" si="69"/>
        <v>13802.430000000006</v>
      </c>
      <c r="EF98" s="2">
        <v>322.49</v>
      </c>
      <c r="EG98" s="2">
        <v>1114.95</v>
      </c>
      <c r="EH98" s="2">
        <v>296.44</v>
      </c>
      <c r="EI98" s="2">
        <v>1141</v>
      </c>
      <c r="EJ98" s="2">
        <f t="shared" si="70"/>
        <v>11546.480000000005</v>
      </c>
      <c r="EK98" s="2">
        <v>269.77999999999997</v>
      </c>
      <c r="EL98" s="2">
        <v>1167.6600000000001</v>
      </c>
      <c r="EM98" s="2">
        <v>242.5</v>
      </c>
      <c r="EN98" s="2">
        <v>1194.94</v>
      </c>
      <c r="EO98" s="2">
        <f t="shared" si="71"/>
        <v>9183.8800000000047</v>
      </c>
      <c r="EP98" s="2">
        <v>214.58</v>
      </c>
      <c r="EQ98" s="2">
        <v>1222.8599999999999</v>
      </c>
      <c r="ER98" s="2">
        <v>186.01</v>
      </c>
      <c r="ES98" s="2">
        <v>1251.43</v>
      </c>
      <c r="ET98" s="2">
        <f t="shared" si="72"/>
        <v>6709.5900000000047</v>
      </c>
      <c r="EU98" s="2">
        <v>156.77000000000001</v>
      </c>
      <c r="EV98" s="2">
        <v>1280.67</v>
      </c>
      <c r="EW98" s="2">
        <v>126.85</v>
      </c>
      <c r="EX98" s="2">
        <v>1310.5899999999999</v>
      </c>
      <c r="EY98" s="2">
        <f t="shared" si="73"/>
        <v>4118.3300000000045</v>
      </c>
      <c r="EZ98" s="2">
        <v>96.23</v>
      </c>
      <c r="FA98" s="2">
        <v>1341.22</v>
      </c>
      <c r="FB98" s="2">
        <v>64.89</v>
      </c>
      <c r="FC98" s="2">
        <v>1372.55</v>
      </c>
      <c r="FD98" s="2">
        <f t="shared" si="74"/>
        <v>1404.5600000000043</v>
      </c>
      <c r="FE98" s="2">
        <v>32.82</v>
      </c>
      <c r="FF98" s="2">
        <v>1404.56</v>
      </c>
      <c r="FG98" s="2">
        <f t="shared" si="75"/>
        <v>4.3200998334214091E-12</v>
      </c>
      <c r="FH98" s="2"/>
      <c r="FI98" s="2"/>
      <c r="FJ98" s="2"/>
    </row>
    <row r="99" spans="1:166" ht="17.25" x14ac:dyDescent="0.4">
      <c r="A99" s="31">
        <v>28461000</v>
      </c>
      <c r="B99" s="31">
        <v>2006</v>
      </c>
      <c r="C99" s="30">
        <v>39083</v>
      </c>
      <c r="D99" s="30">
        <v>46357</v>
      </c>
      <c r="E99" s="29">
        <v>83550</v>
      </c>
      <c r="F99" s="29">
        <v>83550</v>
      </c>
      <c r="G99" s="28" t="s">
        <v>5</v>
      </c>
      <c r="H99" s="27">
        <v>4.2500000000000003E-2</v>
      </c>
      <c r="I99" s="26">
        <v>58213.83</v>
      </c>
      <c r="J99" s="26">
        <v>1237.04</v>
      </c>
      <c r="K99" s="26">
        <v>1884.54</v>
      </c>
      <c r="L99" s="26">
        <v>56329.29</v>
      </c>
      <c r="M99" s="26">
        <v>1197</v>
      </c>
      <c r="N99" s="26">
        <v>1924.59</v>
      </c>
      <c r="O99" s="26">
        <f t="shared" si="47"/>
        <v>54404.700000000004</v>
      </c>
      <c r="P99" s="26">
        <v>1156.0999999999999</v>
      </c>
      <c r="Q99" s="26">
        <v>1965.48</v>
      </c>
      <c r="R99" s="26">
        <v>1114.33</v>
      </c>
      <c r="S99" s="26">
        <v>2007.55</v>
      </c>
      <c r="T99" s="26">
        <f t="shared" si="48"/>
        <v>50431.67</v>
      </c>
      <c r="U99" s="26">
        <v>1071.68</v>
      </c>
      <c r="V99" s="26">
        <v>2049.9</v>
      </c>
      <c r="W99" s="26">
        <v>1028.1199999999999</v>
      </c>
      <c r="X99" s="26">
        <v>2093.46</v>
      </c>
      <c r="Y99" s="26">
        <f t="shared" si="49"/>
        <v>46288.31</v>
      </c>
      <c r="Z99" s="26">
        <v>983.63</v>
      </c>
      <c r="AA99" s="26">
        <v>2137.9499999999998</v>
      </c>
      <c r="AB99" s="26">
        <v>938.2</v>
      </c>
      <c r="AC99" s="26">
        <v>2183.38</v>
      </c>
      <c r="AD99" s="26">
        <f t="shared" si="50"/>
        <v>41966.98</v>
      </c>
      <c r="AE99" s="26">
        <v>891.8</v>
      </c>
      <c r="AF99" s="26">
        <v>2229.7800000000002</v>
      </c>
      <c r="AG99" s="26">
        <v>844.42</v>
      </c>
      <c r="AH99" s="26">
        <v>2277.16</v>
      </c>
      <c r="AI99" s="26">
        <f t="shared" si="51"/>
        <v>37460.040000000008</v>
      </c>
      <c r="AJ99" s="26">
        <v>796.03</v>
      </c>
      <c r="AK99" s="26">
        <v>2325.5500000000002</v>
      </c>
      <c r="AL99" s="26">
        <v>746.61</v>
      </c>
      <c r="AM99" s="26">
        <v>2374.9699999999998</v>
      </c>
      <c r="AN99" s="26">
        <f t="shared" si="52"/>
        <v>32759.520000000004</v>
      </c>
      <c r="AO99" s="26">
        <v>696.15</v>
      </c>
      <c r="AP99" s="26">
        <v>2425.44</v>
      </c>
      <c r="AQ99" s="26">
        <v>644.61</v>
      </c>
      <c r="AR99" s="26">
        <v>2476.98</v>
      </c>
      <c r="AS99" s="26">
        <f t="shared" si="53"/>
        <v>27857.100000000006</v>
      </c>
      <c r="AT99" s="26">
        <v>591.97</v>
      </c>
      <c r="AU99" s="26">
        <v>2529.61</v>
      </c>
      <c r="AV99" s="26">
        <v>538.22</v>
      </c>
      <c r="AW99" s="26">
        <v>2583.37</v>
      </c>
      <c r="AX99" s="26">
        <f t="shared" si="54"/>
        <v>22744.120000000006</v>
      </c>
      <c r="AY99" s="26">
        <v>483.32</v>
      </c>
      <c r="AZ99" s="26">
        <v>2638.26</v>
      </c>
      <c r="BA99" s="26">
        <v>427.26</v>
      </c>
      <c r="BB99" s="26">
        <v>2694.33</v>
      </c>
      <c r="BC99" s="26">
        <f t="shared" si="76"/>
        <v>17411.530000000006</v>
      </c>
      <c r="BD99" s="26">
        <v>370</v>
      </c>
      <c r="BE99" s="26">
        <v>2751.58</v>
      </c>
      <c r="BF99" s="26">
        <v>311.52999999999997</v>
      </c>
      <c r="BG99" s="26">
        <v>2810.05</v>
      </c>
      <c r="BH99" s="26">
        <f t="shared" si="77"/>
        <v>11849.900000000005</v>
      </c>
      <c r="BI99" s="26">
        <v>251.82</v>
      </c>
      <c r="BJ99" s="26">
        <v>2869.77</v>
      </c>
      <c r="BK99" s="26">
        <v>190.83</v>
      </c>
      <c r="BL99" s="26">
        <v>2930.75</v>
      </c>
      <c r="BM99" s="26">
        <f t="shared" ref="BM99:BM110" si="78">BH99-BJ99-BL99</f>
        <v>6049.3800000000047</v>
      </c>
      <c r="BN99" s="26">
        <v>128.56</v>
      </c>
      <c r="BO99" s="26">
        <v>2993.03</v>
      </c>
      <c r="BP99" s="26">
        <v>64.95</v>
      </c>
      <c r="BQ99" s="26">
        <v>3056.35</v>
      </c>
      <c r="BR99" s="26">
        <f t="shared" ref="BR99:BR110" si="79">BM99-BO99-BQ99</f>
        <v>4.5474735088646412E-12</v>
      </c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</row>
    <row r="100" spans="1:166" ht="17.25" x14ac:dyDescent="0.4">
      <c r="A100" s="31">
        <v>28462000</v>
      </c>
      <c r="B100" s="31">
        <v>2006</v>
      </c>
      <c r="C100" s="30">
        <v>39083</v>
      </c>
      <c r="D100" s="30">
        <v>46357</v>
      </c>
      <c r="E100" s="29">
        <v>45234</v>
      </c>
      <c r="F100" s="29">
        <v>45234</v>
      </c>
      <c r="G100" s="28" t="s">
        <v>5</v>
      </c>
      <c r="H100" s="27">
        <v>4.2500000000000003E-2</v>
      </c>
      <c r="I100" s="26">
        <v>31516.99</v>
      </c>
      <c r="J100" s="26">
        <v>669.74</v>
      </c>
      <c r="K100" s="26">
        <v>1020.29</v>
      </c>
      <c r="L100" s="26">
        <v>30496.7</v>
      </c>
      <c r="M100" s="26">
        <v>648.04999999999995</v>
      </c>
      <c r="N100" s="26">
        <v>1041.97</v>
      </c>
      <c r="O100" s="26">
        <f t="shared" si="47"/>
        <v>29454.73</v>
      </c>
      <c r="P100" s="26">
        <v>625.91</v>
      </c>
      <c r="Q100" s="26">
        <v>1064.1099999999999</v>
      </c>
      <c r="R100" s="26">
        <v>603.29999999999995</v>
      </c>
      <c r="S100" s="26">
        <v>1086.73</v>
      </c>
      <c r="T100" s="26">
        <f t="shared" si="48"/>
        <v>27303.89</v>
      </c>
      <c r="U100" s="26">
        <v>580.21</v>
      </c>
      <c r="V100" s="26">
        <v>1109.82</v>
      </c>
      <c r="W100" s="26">
        <v>556.62</v>
      </c>
      <c r="X100" s="26">
        <v>1133.4000000000001</v>
      </c>
      <c r="Y100" s="26">
        <f t="shared" si="49"/>
        <v>25060.67</v>
      </c>
      <c r="Z100" s="26">
        <v>532.54</v>
      </c>
      <c r="AA100" s="26">
        <v>1157.49</v>
      </c>
      <c r="AB100" s="26">
        <v>507.94</v>
      </c>
      <c r="AC100" s="26">
        <v>1182.08</v>
      </c>
      <c r="AD100" s="26">
        <f t="shared" si="50"/>
        <v>22721.1</v>
      </c>
      <c r="AE100" s="26">
        <v>482.82</v>
      </c>
      <c r="AF100" s="26">
        <v>1207.2</v>
      </c>
      <c r="AG100" s="26">
        <v>457.17</v>
      </c>
      <c r="AH100" s="26">
        <v>1232.8599999999999</v>
      </c>
      <c r="AI100" s="26">
        <f t="shared" si="51"/>
        <v>20281.039999999997</v>
      </c>
      <c r="AJ100" s="26">
        <v>430.97</v>
      </c>
      <c r="AK100" s="26">
        <v>1259.05</v>
      </c>
      <c r="AL100" s="26">
        <v>404.22</v>
      </c>
      <c r="AM100" s="26">
        <v>1285.81</v>
      </c>
      <c r="AN100" s="26">
        <f t="shared" si="52"/>
        <v>17736.179999999997</v>
      </c>
      <c r="AO100" s="26">
        <v>376.89</v>
      </c>
      <c r="AP100" s="26">
        <v>1313.13</v>
      </c>
      <c r="AQ100" s="26">
        <v>348.99</v>
      </c>
      <c r="AR100" s="26">
        <v>1341.04</v>
      </c>
      <c r="AS100" s="26">
        <f t="shared" si="53"/>
        <v>15082.009999999995</v>
      </c>
      <c r="AT100" s="26">
        <v>320.49</v>
      </c>
      <c r="AU100" s="26">
        <v>1369.53</v>
      </c>
      <c r="AV100" s="26">
        <v>291.39</v>
      </c>
      <c r="AW100" s="26">
        <v>1398.64</v>
      </c>
      <c r="AX100" s="26">
        <f t="shared" si="54"/>
        <v>12313.839999999995</v>
      </c>
      <c r="AY100" s="26">
        <v>261.67</v>
      </c>
      <c r="AZ100" s="26">
        <v>1428.36</v>
      </c>
      <c r="BA100" s="26">
        <v>231.32</v>
      </c>
      <c r="BB100" s="26">
        <v>1458.71</v>
      </c>
      <c r="BC100" s="26">
        <f t="shared" si="76"/>
        <v>9426.7699999999932</v>
      </c>
      <c r="BD100" s="26">
        <v>200.32</v>
      </c>
      <c r="BE100" s="26">
        <v>1489.71</v>
      </c>
      <c r="BF100" s="26">
        <v>168.66</v>
      </c>
      <c r="BG100" s="26">
        <v>1521.36</v>
      </c>
      <c r="BH100" s="26">
        <f t="shared" si="77"/>
        <v>6415.6999999999935</v>
      </c>
      <c r="BI100" s="26">
        <v>136.33000000000001</v>
      </c>
      <c r="BJ100" s="26">
        <v>1553.69</v>
      </c>
      <c r="BK100" s="26">
        <v>103.32</v>
      </c>
      <c r="BL100" s="26">
        <v>1586.71</v>
      </c>
      <c r="BM100" s="26">
        <f t="shared" si="78"/>
        <v>3275.2999999999929</v>
      </c>
      <c r="BN100" s="26">
        <v>69.599999999999994</v>
      </c>
      <c r="BO100" s="26">
        <v>1620.43</v>
      </c>
      <c r="BP100" s="26">
        <v>35.17</v>
      </c>
      <c r="BQ100" s="26">
        <v>1654.87</v>
      </c>
      <c r="BR100" s="26">
        <f t="shared" si="79"/>
        <v>-7.0485839387401938E-12</v>
      </c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</row>
    <row r="101" spans="1:166" ht="17.25" x14ac:dyDescent="0.4">
      <c r="A101" s="7">
        <v>454426300</v>
      </c>
      <c r="B101" s="7">
        <v>2010</v>
      </c>
      <c r="C101" s="6">
        <v>40909</v>
      </c>
      <c r="D101" s="6">
        <v>49279</v>
      </c>
      <c r="E101" s="9">
        <v>650000</v>
      </c>
      <c r="F101" s="9">
        <v>650000</v>
      </c>
      <c r="G101" s="8"/>
      <c r="H101" s="3">
        <v>4.607E-2</v>
      </c>
      <c r="I101" s="40">
        <v>608271.53</v>
      </c>
      <c r="J101" s="40">
        <v>13990.25</v>
      </c>
      <c r="K101" s="40">
        <v>11038.78</v>
      </c>
      <c r="L101" s="25">
        <v>597232.75</v>
      </c>
      <c r="M101" s="2">
        <v>13736.35</v>
      </c>
      <c r="N101" s="2"/>
      <c r="O101" s="2">
        <f t="shared" si="47"/>
        <v>597232.75</v>
      </c>
      <c r="P101" s="2">
        <v>13757.26</v>
      </c>
      <c r="Q101" s="2">
        <v>9253.68</v>
      </c>
      <c r="R101" s="2">
        <v>13544.1</v>
      </c>
      <c r="S101" s="2">
        <v>9466.84</v>
      </c>
      <c r="T101" s="2">
        <f t="shared" si="48"/>
        <v>578512.23</v>
      </c>
      <c r="U101" s="2">
        <v>13326.03</v>
      </c>
      <c r="V101" s="2">
        <v>9684.91</v>
      </c>
      <c r="W101" s="2">
        <v>13102.94</v>
      </c>
      <c r="X101" s="2">
        <v>9908</v>
      </c>
      <c r="Y101" s="2">
        <f t="shared" si="49"/>
        <v>558919.31999999995</v>
      </c>
      <c r="Z101" s="2">
        <v>12874.71</v>
      </c>
      <c r="AA101" s="2">
        <v>10136.23</v>
      </c>
      <c r="AB101" s="2">
        <v>12641.22</v>
      </c>
      <c r="AC101" s="2">
        <v>10369.719999999999</v>
      </c>
      <c r="AD101" s="2">
        <f t="shared" si="50"/>
        <v>538413.37</v>
      </c>
      <c r="AE101" s="2">
        <v>12402.35</v>
      </c>
      <c r="AF101" s="2">
        <v>10608.59</v>
      </c>
      <c r="AG101" s="2">
        <v>12157.98</v>
      </c>
      <c r="AH101" s="2">
        <v>10852.96</v>
      </c>
      <c r="AI101" s="2">
        <f t="shared" si="51"/>
        <v>516951.82</v>
      </c>
      <c r="AJ101" s="2">
        <v>11907.98</v>
      </c>
      <c r="AK101" s="2">
        <v>11102.96</v>
      </c>
      <c r="AL101" s="2">
        <v>11652.23</v>
      </c>
      <c r="AM101" s="2">
        <v>11358.71</v>
      </c>
      <c r="AN101" s="2">
        <f t="shared" si="52"/>
        <v>494490.14999999997</v>
      </c>
      <c r="AO101" s="2">
        <v>11390.58</v>
      </c>
      <c r="AP101" s="2">
        <v>11620.36</v>
      </c>
      <c r="AQ101" s="2">
        <v>11122.91</v>
      </c>
      <c r="AR101" s="2">
        <v>11888.04</v>
      </c>
      <c r="AS101" s="2">
        <f t="shared" si="53"/>
        <v>470981.75</v>
      </c>
      <c r="AT101" s="2">
        <v>10849.06</v>
      </c>
      <c r="AU101" s="2">
        <v>12161.88</v>
      </c>
      <c r="AV101" s="2">
        <v>10568.92</v>
      </c>
      <c r="AW101" s="2">
        <v>12442.03</v>
      </c>
      <c r="AX101" s="2">
        <f t="shared" si="54"/>
        <v>446377.83999999997</v>
      </c>
      <c r="AY101" s="2">
        <v>10282.31</v>
      </c>
      <c r="AZ101" s="2">
        <v>12728.63</v>
      </c>
      <c r="BA101" s="2">
        <v>9989.11</v>
      </c>
      <c r="BB101" s="2">
        <v>13021.83</v>
      </c>
      <c r="BC101" s="2">
        <f t="shared" si="76"/>
        <v>420627.37999999995</v>
      </c>
      <c r="BD101" s="2">
        <v>9689.15</v>
      </c>
      <c r="BE101" s="2">
        <v>13321.79</v>
      </c>
      <c r="BF101" s="2">
        <v>9382.2800000000007</v>
      </c>
      <c r="BG101" s="2">
        <v>13628.66</v>
      </c>
      <c r="BH101" s="2">
        <f t="shared" si="77"/>
        <v>393676.93</v>
      </c>
      <c r="BI101" s="2">
        <v>9068.35</v>
      </c>
      <c r="BJ101" s="2">
        <v>13942.59</v>
      </c>
      <c r="BK101" s="2">
        <v>8747.18</v>
      </c>
      <c r="BL101" s="2">
        <v>14263.76</v>
      </c>
      <c r="BM101" s="2">
        <f t="shared" si="78"/>
        <v>365470.57999999996</v>
      </c>
      <c r="BN101" s="2">
        <v>8418.61</v>
      </c>
      <c r="BO101" s="2">
        <v>14592.33</v>
      </c>
      <c r="BP101" s="2">
        <v>8082.48</v>
      </c>
      <c r="BQ101" s="2">
        <v>14928.46</v>
      </c>
      <c r="BR101" s="2">
        <f t="shared" si="79"/>
        <v>335949.78999999992</v>
      </c>
      <c r="BS101" s="2">
        <v>7738.6</v>
      </c>
      <c r="BT101" s="2">
        <v>15272.34</v>
      </c>
      <c r="BU101" s="2">
        <v>7386.8</v>
      </c>
      <c r="BV101" s="2">
        <v>15624.14</v>
      </c>
      <c r="BW101" s="2">
        <f t="shared" ref="BW101:BW110" si="80">BR101-BT101-BV101</f>
        <v>305053.30999999988</v>
      </c>
      <c r="BX101" s="2">
        <v>7026.9</v>
      </c>
      <c r="BY101" s="2">
        <v>15984.04</v>
      </c>
      <c r="BZ101" s="2">
        <v>6658.71</v>
      </c>
      <c r="CA101" s="2">
        <v>16352.23</v>
      </c>
      <c r="CB101" s="2">
        <f t="shared" ref="CB101:CB110" si="81">BW101-BY101-CA101</f>
        <v>272717.03999999992</v>
      </c>
      <c r="CC101" s="2">
        <v>6282.04</v>
      </c>
      <c r="CD101" s="2">
        <v>16728.900000000001</v>
      </c>
      <c r="CE101" s="2">
        <v>5896.69</v>
      </c>
      <c r="CF101" s="2">
        <v>17114.25</v>
      </c>
      <c r="CG101" s="2">
        <f t="shared" ref="CG101:CG110" si="82">CB101-CD101-CF101</f>
        <v>238873.88999999993</v>
      </c>
      <c r="CH101" s="2">
        <v>5502.46</v>
      </c>
      <c r="CI101" s="2">
        <v>17508.48</v>
      </c>
      <c r="CJ101" s="2">
        <v>5099.1499999999996</v>
      </c>
      <c r="CK101" s="2">
        <v>17911.79</v>
      </c>
      <c r="CL101" s="2">
        <f t="shared" ref="CL101:CL110" si="83">CG101-CI101-CK101</f>
        <v>203453.61999999991</v>
      </c>
      <c r="CM101" s="2">
        <v>4686.55</v>
      </c>
      <c r="CN101" s="2">
        <v>18324.39</v>
      </c>
      <c r="CO101" s="2">
        <v>4264.45</v>
      </c>
      <c r="CP101" s="2">
        <v>18746.490000000002</v>
      </c>
      <c r="CQ101" s="2">
        <f t="shared" ref="CQ101:CQ110" si="84">CL101-CN101-CP101</f>
        <v>166382.73999999993</v>
      </c>
      <c r="CR101" s="2">
        <v>3832.63</v>
      </c>
      <c r="CS101" s="2">
        <v>19178.310000000001</v>
      </c>
      <c r="CT101" s="2">
        <v>3390.85</v>
      </c>
      <c r="CU101" s="2">
        <v>19620.09</v>
      </c>
      <c r="CV101" s="2">
        <f t="shared" ref="CV101:CV110" si="85">CQ101-CS101-CU101</f>
        <v>127584.33999999994</v>
      </c>
      <c r="CW101" s="2">
        <v>2938.91</v>
      </c>
      <c r="CX101" s="2">
        <v>20072.04</v>
      </c>
      <c r="CY101" s="2">
        <v>2476.5500000000002</v>
      </c>
      <c r="CZ101" s="2">
        <v>20534.400000000001</v>
      </c>
      <c r="DA101" s="20">
        <f t="shared" ref="DA101" si="86">CV101-CX101-CZ101</f>
        <v>86977.899999999936</v>
      </c>
      <c r="DB101" s="2">
        <v>2003.54</v>
      </c>
      <c r="DC101" s="2">
        <v>21007.41</v>
      </c>
      <c r="DD101" s="2">
        <v>1519.63</v>
      </c>
      <c r="DE101" s="2">
        <v>21491.31</v>
      </c>
      <c r="DF101" s="20">
        <f t="shared" ref="DF101:DF107" si="87">DA101-DC101-DE101</f>
        <v>44479.179999999935</v>
      </c>
      <c r="DG101" s="2">
        <v>1024.58</v>
      </c>
      <c r="DH101" s="2">
        <v>21986.36</v>
      </c>
      <c r="DI101" s="2">
        <v>518.12</v>
      </c>
      <c r="DJ101" s="2">
        <v>22492.82</v>
      </c>
      <c r="DK101" s="20">
        <f t="shared" ref="DK101:DK107" si="88">DF101-DH101-DJ101</f>
        <v>-6.5483618527650833E-11</v>
      </c>
      <c r="DL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</row>
    <row r="102" spans="1:166" ht="17.25" x14ac:dyDescent="0.4">
      <c r="A102" s="7">
        <v>454426800</v>
      </c>
      <c r="B102" s="7">
        <v>2010</v>
      </c>
      <c r="C102" s="6">
        <v>40909</v>
      </c>
      <c r="D102" s="6">
        <v>49279</v>
      </c>
      <c r="E102" s="9">
        <v>361679.35</v>
      </c>
      <c r="F102" s="9">
        <v>361679.35</v>
      </c>
      <c r="G102" s="8"/>
      <c r="H102" s="3">
        <v>4.607E-2</v>
      </c>
      <c r="I102" s="40">
        <v>338460.39</v>
      </c>
      <c r="J102" s="40">
        <v>7784.59</v>
      </c>
      <c r="K102" s="40">
        <v>6142.31</v>
      </c>
      <c r="L102" s="25">
        <v>332318.08000000002</v>
      </c>
      <c r="M102" s="2">
        <v>7643.32</v>
      </c>
      <c r="N102" s="2"/>
      <c r="O102" s="2">
        <f t="shared" si="47"/>
        <v>332318.08000000002</v>
      </c>
      <c r="P102" s="2">
        <v>7654.95</v>
      </c>
      <c r="Q102" s="2">
        <v>5149.03</v>
      </c>
      <c r="R102" s="2">
        <v>7536.34</v>
      </c>
      <c r="S102" s="2">
        <v>5267.63</v>
      </c>
      <c r="T102" s="2">
        <f t="shared" si="48"/>
        <v>321901.42</v>
      </c>
      <c r="U102" s="2">
        <v>7415</v>
      </c>
      <c r="V102" s="2">
        <v>5388.97</v>
      </c>
      <c r="W102" s="2">
        <v>7290.86</v>
      </c>
      <c r="X102" s="2">
        <v>5513.11</v>
      </c>
      <c r="Y102" s="2">
        <f t="shared" si="49"/>
        <v>310999.34000000003</v>
      </c>
      <c r="Z102" s="2">
        <v>7163.87</v>
      </c>
      <c r="AA102" s="2">
        <v>5640.1</v>
      </c>
      <c r="AB102" s="2">
        <v>7033.95</v>
      </c>
      <c r="AC102" s="2">
        <v>5770.02</v>
      </c>
      <c r="AD102" s="2">
        <f t="shared" si="50"/>
        <v>299589.22000000003</v>
      </c>
      <c r="AE102" s="2">
        <v>6901.04</v>
      </c>
      <c r="AF102" s="2">
        <v>5902.94</v>
      </c>
      <c r="AG102" s="2">
        <v>6765.06</v>
      </c>
      <c r="AH102" s="2">
        <v>6038.91</v>
      </c>
      <c r="AI102" s="2">
        <f t="shared" si="51"/>
        <v>287647.37000000005</v>
      </c>
      <c r="AJ102" s="2">
        <v>6625.96</v>
      </c>
      <c r="AK102" s="2">
        <v>6178.02</v>
      </c>
      <c r="AL102" s="2">
        <v>6483.65</v>
      </c>
      <c r="AM102" s="2">
        <v>6320.33</v>
      </c>
      <c r="AN102" s="2">
        <f t="shared" si="52"/>
        <v>275149.02</v>
      </c>
      <c r="AO102" s="2">
        <v>6338.06</v>
      </c>
      <c r="AP102" s="2">
        <v>6465.91</v>
      </c>
      <c r="AQ102" s="2">
        <v>6189.12</v>
      </c>
      <c r="AR102" s="2">
        <v>6614.86</v>
      </c>
      <c r="AS102" s="2">
        <f t="shared" si="53"/>
        <v>262068.25000000006</v>
      </c>
      <c r="AT102" s="2">
        <v>6036.74</v>
      </c>
      <c r="AU102" s="2">
        <v>6767.23</v>
      </c>
      <c r="AV102" s="2">
        <v>5880.86</v>
      </c>
      <c r="AW102" s="2">
        <v>6923.11</v>
      </c>
      <c r="AX102" s="2">
        <f t="shared" si="54"/>
        <v>248377.91000000006</v>
      </c>
      <c r="AY102" s="2">
        <v>5721.39</v>
      </c>
      <c r="AZ102" s="2">
        <v>7082.59</v>
      </c>
      <c r="BA102" s="2">
        <v>5558.24</v>
      </c>
      <c r="BB102" s="2">
        <v>7245.73</v>
      </c>
      <c r="BC102" s="2">
        <f t="shared" si="76"/>
        <v>234049.59000000005</v>
      </c>
      <c r="BD102" s="2">
        <v>5391.33</v>
      </c>
      <c r="BE102" s="2">
        <v>7412.64</v>
      </c>
      <c r="BF102" s="2">
        <v>5220.58</v>
      </c>
      <c r="BG102" s="2">
        <v>7583.39</v>
      </c>
      <c r="BH102" s="2">
        <f t="shared" si="77"/>
        <v>219053.56000000003</v>
      </c>
      <c r="BI102" s="2">
        <v>5045.8999999999996</v>
      </c>
      <c r="BJ102" s="2">
        <v>7758.07</v>
      </c>
      <c r="BK102" s="2">
        <v>4867.1899999999996</v>
      </c>
      <c r="BL102" s="2">
        <v>7936.78</v>
      </c>
      <c r="BM102" s="2">
        <f t="shared" si="78"/>
        <v>203358.71000000002</v>
      </c>
      <c r="BN102" s="2">
        <v>4684.37</v>
      </c>
      <c r="BO102" s="2">
        <v>8119.6</v>
      </c>
      <c r="BP102" s="2">
        <v>4497.33</v>
      </c>
      <c r="BQ102" s="2">
        <v>8306.44</v>
      </c>
      <c r="BR102" s="2">
        <f t="shared" si="79"/>
        <v>186932.67</v>
      </c>
      <c r="BS102" s="2">
        <v>4305.99</v>
      </c>
      <c r="BT102" s="2">
        <v>8497.98</v>
      </c>
      <c r="BU102" s="2">
        <v>4110.24</v>
      </c>
      <c r="BV102" s="2">
        <v>8693.73</v>
      </c>
      <c r="BW102" s="2">
        <f t="shared" si="80"/>
        <v>169740.96</v>
      </c>
      <c r="BX102" s="2">
        <v>3909.98</v>
      </c>
      <c r="BY102" s="2">
        <v>8893.99</v>
      </c>
      <c r="BZ102" s="2">
        <v>3705.1</v>
      </c>
      <c r="CA102" s="2">
        <v>9098.8700000000008</v>
      </c>
      <c r="CB102" s="2">
        <f t="shared" si="81"/>
        <v>151748.1</v>
      </c>
      <c r="CC102" s="2">
        <v>3495.51</v>
      </c>
      <c r="CD102" s="2">
        <v>9308.4599999999991</v>
      </c>
      <c r="CE102" s="2">
        <v>3281.09</v>
      </c>
      <c r="CF102" s="2">
        <v>9522.8799999999992</v>
      </c>
      <c r="CG102" s="2">
        <f t="shared" si="82"/>
        <v>132916.76</v>
      </c>
      <c r="CH102" s="2">
        <v>3061.73</v>
      </c>
      <c r="CI102" s="2">
        <v>9742.24</v>
      </c>
      <c r="CJ102" s="2">
        <v>2837.32</v>
      </c>
      <c r="CK102" s="2">
        <v>9966.65</v>
      </c>
      <c r="CL102" s="2">
        <f t="shared" si="83"/>
        <v>113207.87000000001</v>
      </c>
      <c r="CM102" s="2">
        <v>2607.7399999999998</v>
      </c>
      <c r="CN102" s="2">
        <v>10196.23</v>
      </c>
      <c r="CO102" s="2">
        <v>2372.87</v>
      </c>
      <c r="CP102" s="2">
        <v>10431.1</v>
      </c>
      <c r="CQ102" s="2">
        <f t="shared" si="84"/>
        <v>92580.540000000008</v>
      </c>
      <c r="CR102" s="2">
        <v>2132.59</v>
      </c>
      <c r="CS102" s="2">
        <v>10671.39</v>
      </c>
      <c r="CT102" s="2">
        <v>1886.77</v>
      </c>
      <c r="CU102" s="2">
        <v>10917.2</v>
      </c>
      <c r="CV102" s="2">
        <f t="shared" si="85"/>
        <v>70991.950000000012</v>
      </c>
      <c r="CW102" s="2">
        <v>1635.29</v>
      </c>
      <c r="CX102" s="2">
        <v>11168.68</v>
      </c>
      <c r="CY102" s="2">
        <v>1378.02</v>
      </c>
      <c r="CZ102" s="2">
        <v>11425.95</v>
      </c>
      <c r="DA102" s="2">
        <f t="shared" ref="DA102:DA110" si="89">CV102-CX102-CZ102</f>
        <v>48397.320000000007</v>
      </c>
      <c r="DB102" s="2">
        <v>1114.83</v>
      </c>
      <c r="DC102" s="2">
        <v>11689.15</v>
      </c>
      <c r="DD102" s="2">
        <v>845.57</v>
      </c>
      <c r="DE102" s="2">
        <v>11958.41</v>
      </c>
      <c r="DF102" s="20">
        <f t="shared" si="87"/>
        <v>24749.760000000006</v>
      </c>
      <c r="DG102" s="2">
        <v>570.11</v>
      </c>
      <c r="DH102" s="2">
        <v>12233.87</v>
      </c>
      <c r="DI102" s="2">
        <v>288.3</v>
      </c>
      <c r="DJ102" s="2">
        <v>12515.89</v>
      </c>
      <c r="DK102" s="20">
        <f t="shared" si="88"/>
        <v>0</v>
      </c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</row>
    <row r="103" spans="1:166" ht="17.25" x14ac:dyDescent="0.4">
      <c r="A103" s="7">
        <v>455290000</v>
      </c>
      <c r="B103" s="7">
        <v>2011</v>
      </c>
      <c r="C103" s="6">
        <v>40909</v>
      </c>
      <c r="D103" s="16">
        <v>52749</v>
      </c>
      <c r="E103" s="9">
        <v>300000</v>
      </c>
      <c r="F103" s="9">
        <v>300000</v>
      </c>
      <c r="G103" s="8"/>
      <c r="H103" s="3">
        <v>5.985E-2</v>
      </c>
      <c r="I103" s="40">
        <v>284242.90999999997</v>
      </c>
      <c r="J103" s="40">
        <v>9259.2099999999991</v>
      </c>
      <c r="K103" s="40">
        <v>4265.22</v>
      </c>
      <c r="L103" s="25">
        <v>279977.69</v>
      </c>
      <c r="M103" s="2">
        <v>9120.27</v>
      </c>
      <c r="N103" s="2"/>
      <c r="O103" s="2">
        <f t="shared" si="47"/>
        <v>279977.69</v>
      </c>
      <c r="P103" s="2">
        <v>8378.33</v>
      </c>
      <c r="Q103" s="2">
        <v>1784.34</v>
      </c>
      <c r="R103" s="2">
        <v>8324.94</v>
      </c>
      <c r="S103" s="2">
        <v>1837.74</v>
      </c>
      <c r="T103" s="2">
        <f t="shared" si="48"/>
        <v>276355.61</v>
      </c>
      <c r="U103" s="2">
        <v>8269.94</v>
      </c>
      <c r="V103" s="2">
        <v>1892.73</v>
      </c>
      <c r="W103" s="2">
        <v>8213.2999999999993</v>
      </c>
      <c r="X103" s="2">
        <v>1949.37</v>
      </c>
      <c r="Y103" s="2">
        <f t="shared" si="49"/>
        <v>272513.51</v>
      </c>
      <c r="Z103" s="2">
        <v>8154.97</v>
      </c>
      <c r="AA103" s="2">
        <v>2007.7</v>
      </c>
      <c r="AB103" s="2">
        <v>8094.89</v>
      </c>
      <c r="AC103" s="2">
        <v>2067.79</v>
      </c>
      <c r="AD103" s="2">
        <f t="shared" si="50"/>
        <v>268438.02</v>
      </c>
      <c r="AE103" s="2">
        <v>8033.01</v>
      </c>
      <c r="AF103" s="2">
        <v>2129.66</v>
      </c>
      <c r="AG103" s="2">
        <v>7969.28</v>
      </c>
      <c r="AH103" s="2">
        <v>2193.39</v>
      </c>
      <c r="AI103" s="2">
        <f t="shared" si="51"/>
        <v>264114.97000000003</v>
      </c>
      <c r="AJ103" s="2">
        <v>7903.64</v>
      </c>
      <c r="AK103" s="2">
        <v>2259.0300000000002</v>
      </c>
      <c r="AL103" s="2">
        <v>7836.04</v>
      </c>
      <c r="AM103" s="2">
        <v>2326.63</v>
      </c>
      <c r="AN103" s="2">
        <f t="shared" si="52"/>
        <v>259529.31000000003</v>
      </c>
      <c r="AO103" s="2">
        <v>7766.41</v>
      </c>
      <c r="AP103" s="2">
        <v>2396.2600000000002</v>
      </c>
      <c r="AQ103" s="2">
        <v>7694.71</v>
      </c>
      <c r="AR103" s="2">
        <v>2467.9699999999998</v>
      </c>
      <c r="AS103" s="2">
        <f t="shared" si="53"/>
        <v>254665.08000000002</v>
      </c>
      <c r="AT103" s="2">
        <v>7620.85</v>
      </c>
      <c r="AU103" s="2">
        <v>2541.8200000000002</v>
      </c>
      <c r="AV103" s="2">
        <v>7544.79</v>
      </c>
      <c r="AW103" s="2">
        <v>2617.88</v>
      </c>
      <c r="AX103" s="2">
        <f t="shared" si="54"/>
        <v>249505.38</v>
      </c>
      <c r="AY103" s="2">
        <v>7466.45</v>
      </c>
      <c r="AZ103" s="2">
        <v>2696.22</v>
      </c>
      <c r="BA103" s="2">
        <v>7385.76</v>
      </c>
      <c r="BB103" s="2">
        <v>2776.91</v>
      </c>
      <c r="BC103" s="2">
        <f t="shared" si="76"/>
        <v>244032.25</v>
      </c>
      <c r="BD103" s="2">
        <v>7302.66</v>
      </c>
      <c r="BE103" s="2">
        <v>2860.01</v>
      </c>
      <c r="BF103" s="2">
        <v>7217.08</v>
      </c>
      <c r="BG103" s="2">
        <v>2945.59</v>
      </c>
      <c r="BH103" s="2">
        <f t="shared" si="77"/>
        <v>238226.65</v>
      </c>
      <c r="BI103" s="2">
        <v>7128.93</v>
      </c>
      <c r="BJ103" s="2">
        <v>3033.74</v>
      </c>
      <c r="BK103" s="2">
        <v>7038.15</v>
      </c>
      <c r="BL103" s="2">
        <v>3124.52</v>
      </c>
      <c r="BM103" s="2">
        <f t="shared" si="78"/>
        <v>232068.39</v>
      </c>
      <c r="BN103" s="2">
        <v>6944.65</v>
      </c>
      <c r="BO103" s="2">
        <v>3218.03</v>
      </c>
      <c r="BP103" s="2">
        <v>6848.35</v>
      </c>
      <c r="BQ103" s="2">
        <v>3314.33</v>
      </c>
      <c r="BR103" s="2">
        <f t="shared" si="79"/>
        <v>225536.03000000003</v>
      </c>
      <c r="BS103" s="2">
        <v>6749.17</v>
      </c>
      <c r="BT103" s="2">
        <v>3413.51</v>
      </c>
      <c r="BU103" s="2">
        <v>6647.02</v>
      </c>
      <c r="BV103" s="2">
        <v>3515.66</v>
      </c>
      <c r="BW103" s="2">
        <f t="shared" si="80"/>
        <v>218606.86000000002</v>
      </c>
      <c r="BX103" s="2">
        <v>6541.81</v>
      </c>
      <c r="BY103" s="2">
        <v>3620.86</v>
      </c>
      <c r="BZ103" s="2">
        <v>6433.46</v>
      </c>
      <c r="CA103" s="2">
        <v>3729.22</v>
      </c>
      <c r="CB103" s="2">
        <f t="shared" si="81"/>
        <v>211256.78000000003</v>
      </c>
      <c r="CC103" s="2">
        <v>6321.86</v>
      </c>
      <c r="CD103" s="2">
        <v>3840.81</v>
      </c>
      <c r="CE103" s="2">
        <v>6206.92</v>
      </c>
      <c r="CF103" s="2">
        <v>3955.75</v>
      </c>
      <c r="CG103" s="2">
        <f t="shared" si="82"/>
        <v>203460.22000000003</v>
      </c>
      <c r="CH103" s="2">
        <v>6088.55</v>
      </c>
      <c r="CI103" s="2">
        <v>4074.12</v>
      </c>
      <c r="CJ103" s="2">
        <v>5966.63</v>
      </c>
      <c r="CK103" s="2">
        <v>4196.04</v>
      </c>
      <c r="CL103" s="2">
        <f t="shared" si="83"/>
        <v>195190.06000000003</v>
      </c>
      <c r="CM103" s="2">
        <v>5841.06</v>
      </c>
      <c r="CN103" s="2">
        <v>4321.6099999999997</v>
      </c>
      <c r="CO103" s="2">
        <v>5711.74</v>
      </c>
      <c r="CP103" s="2">
        <v>4450.93</v>
      </c>
      <c r="CQ103" s="2">
        <f t="shared" si="84"/>
        <v>186417.52000000005</v>
      </c>
      <c r="CR103" s="2">
        <v>5578.54</v>
      </c>
      <c r="CS103" s="2">
        <v>4584.13</v>
      </c>
      <c r="CT103" s="2">
        <v>5441.36</v>
      </c>
      <c r="CU103" s="2">
        <v>4721.3100000000004</v>
      </c>
      <c r="CV103" s="2">
        <f t="shared" si="85"/>
        <v>177112.08000000005</v>
      </c>
      <c r="CW103" s="2">
        <v>5300.08</v>
      </c>
      <c r="CX103" s="2">
        <v>4862.59</v>
      </c>
      <c r="CY103" s="2">
        <v>5154.57</v>
      </c>
      <c r="CZ103" s="2">
        <v>5008.1099999999997</v>
      </c>
      <c r="DA103" s="2">
        <f t="shared" si="89"/>
        <v>167241.38000000006</v>
      </c>
      <c r="DB103" s="2">
        <v>5004.7</v>
      </c>
      <c r="DC103" s="2">
        <v>5157.97</v>
      </c>
      <c r="DD103" s="2">
        <v>4850.3500000000004</v>
      </c>
      <c r="DE103" s="2">
        <v>5312.33</v>
      </c>
      <c r="DF103" s="20">
        <f t="shared" si="87"/>
        <v>156771.08000000007</v>
      </c>
      <c r="DG103" s="2">
        <v>4691.37</v>
      </c>
      <c r="DH103" s="2">
        <v>5471.3</v>
      </c>
      <c r="DI103" s="2">
        <v>4527.6499999999996</v>
      </c>
      <c r="DJ103" s="2">
        <v>5635.03</v>
      </c>
      <c r="DK103" s="20">
        <f t="shared" si="88"/>
        <v>145664.75000000009</v>
      </c>
      <c r="DL103" s="2">
        <v>4359.0200000000004</v>
      </c>
      <c r="DM103" s="2">
        <v>5803.65</v>
      </c>
      <c r="DN103" s="2">
        <v>4185.34</v>
      </c>
      <c r="DO103" s="2">
        <v>5977.33</v>
      </c>
      <c r="DP103" s="20">
        <f>DK103-DM103-DO103</f>
        <v>133883.77000000011</v>
      </c>
      <c r="DQ103" s="2">
        <v>4006.47</v>
      </c>
      <c r="DR103" s="2">
        <v>6156.2</v>
      </c>
      <c r="DS103" s="2">
        <v>3822.25</v>
      </c>
      <c r="DT103" s="2">
        <v>6340.42</v>
      </c>
      <c r="DU103" s="20">
        <f>DP103-DR103-DT103</f>
        <v>121387.15000000011</v>
      </c>
      <c r="DV103" s="2">
        <v>3632.51</v>
      </c>
      <c r="DW103" s="2">
        <v>6530.16</v>
      </c>
      <c r="DX103" s="2">
        <v>3437.1</v>
      </c>
      <c r="DY103" s="2">
        <v>6725.58</v>
      </c>
      <c r="DZ103" s="20">
        <f>DU103-DW103-DY103</f>
        <v>108131.41000000011</v>
      </c>
      <c r="EA103" s="2">
        <v>3235.83</v>
      </c>
      <c r="EB103" s="2">
        <v>6926.84</v>
      </c>
      <c r="EC103" s="2">
        <v>3028.55</v>
      </c>
      <c r="ED103" s="2">
        <v>7134.12</v>
      </c>
      <c r="EE103" s="20">
        <f>DZ103-EB103-ED103</f>
        <v>94070.450000000114</v>
      </c>
      <c r="EF103" s="2">
        <v>2815.06</v>
      </c>
      <c r="EG103" s="2">
        <v>7347.61</v>
      </c>
      <c r="EH103" s="2">
        <v>2595.1799999999998</v>
      </c>
      <c r="EI103" s="2">
        <v>7567.49</v>
      </c>
      <c r="EJ103" s="20">
        <f>EE103-EG103-EI103</f>
        <v>79155.350000000108</v>
      </c>
      <c r="EK103" s="2">
        <v>2368.7199999999998</v>
      </c>
      <c r="EL103" s="2">
        <v>7793.95</v>
      </c>
      <c r="EM103" s="2">
        <v>2135.4899999999998</v>
      </c>
      <c r="EN103" s="2">
        <v>8027.18</v>
      </c>
      <c r="EO103" s="20">
        <f>EJ103-EL103-EN103</f>
        <v>63334.22000000011</v>
      </c>
      <c r="EP103" s="2">
        <v>1895.28</v>
      </c>
      <c r="EQ103" s="2">
        <v>8267.4</v>
      </c>
      <c r="ER103" s="2">
        <v>1647.87</v>
      </c>
      <c r="ES103" s="2">
        <v>8514.7999999999993</v>
      </c>
      <c r="ET103" s="20">
        <f>EO103-EQ103-ES103</f>
        <v>46552.020000000106</v>
      </c>
      <c r="EU103" s="2">
        <v>1393.07</v>
      </c>
      <c r="EV103" s="2">
        <v>8769.6</v>
      </c>
      <c r="EW103" s="2">
        <v>1130.6400000000001</v>
      </c>
      <c r="EX103" s="2">
        <v>9032.0300000000007</v>
      </c>
      <c r="EY103" s="20">
        <f>ET103-EV103-EX103</f>
        <v>28750.390000000109</v>
      </c>
      <c r="EZ103" s="2">
        <v>860.36</v>
      </c>
      <c r="FA103" s="2">
        <v>9302.32</v>
      </c>
      <c r="FB103" s="2">
        <v>581.98</v>
      </c>
      <c r="FC103" s="2">
        <v>9580.69</v>
      </c>
      <c r="FD103" s="20">
        <f>EY103-FA103-FC103</f>
        <v>9867.3800000001083</v>
      </c>
      <c r="FE103" s="2">
        <v>295.27999999999997</v>
      </c>
      <c r="FF103" s="2">
        <v>9867.3799999999992</v>
      </c>
      <c r="FG103" s="20">
        <f>FD103-FF103</f>
        <v>1.0913936421275139E-10</v>
      </c>
      <c r="FH103" s="2"/>
      <c r="FI103" s="2"/>
      <c r="FJ103" s="2"/>
    </row>
    <row r="104" spans="1:166" ht="17.25" x14ac:dyDescent="0.4">
      <c r="A104" s="7">
        <v>455290100</v>
      </c>
      <c r="B104" s="7">
        <v>2011</v>
      </c>
      <c r="C104" s="6">
        <v>40909</v>
      </c>
      <c r="D104" s="16">
        <v>52749</v>
      </c>
      <c r="E104" s="9">
        <v>250000</v>
      </c>
      <c r="F104" s="9">
        <v>250000</v>
      </c>
      <c r="G104" s="8"/>
      <c r="H104" s="3">
        <v>5.985E-2</v>
      </c>
      <c r="I104" s="40">
        <v>236869.09</v>
      </c>
      <c r="J104" s="40">
        <v>7716.01</v>
      </c>
      <c r="K104" s="40">
        <v>3554.35</v>
      </c>
      <c r="L104" s="25">
        <v>233314.74</v>
      </c>
      <c r="M104" s="2">
        <v>7600.23</v>
      </c>
      <c r="N104" s="2"/>
      <c r="O104" s="2">
        <f t="shared" si="47"/>
        <v>233314.74</v>
      </c>
      <c r="P104" s="2">
        <v>6918.94</v>
      </c>
      <c r="Q104" s="2">
        <v>1486.95</v>
      </c>
      <c r="R104" s="2">
        <v>6937.45</v>
      </c>
      <c r="S104" s="2">
        <v>1531.45</v>
      </c>
      <c r="T104" s="20">
        <f t="shared" si="48"/>
        <v>230296.33999999997</v>
      </c>
      <c r="U104" s="2">
        <v>6891.62</v>
      </c>
      <c r="V104" s="2">
        <v>1577.28</v>
      </c>
      <c r="W104" s="2">
        <v>6844.42</v>
      </c>
      <c r="X104" s="2">
        <v>1624.48</v>
      </c>
      <c r="Y104" s="20">
        <f t="shared" si="49"/>
        <v>227094.57999999996</v>
      </c>
      <c r="Z104" s="2">
        <v>6795.81</v>
      </c>
      <c r="AA104" s="2">
        <v>1673.09</v>
      </c>
      <c r="AB104" s="2">
        <v>6745.74</v>
      </c>
      <c r="AC104" s="2">
        <v>1723.15</v>
      </c>
      <c r="AD104" s="20">
        <f t="shared" si="50"/>
        <v>223698.33999999997</v>
      </c>
      <c r="AE104" s="2">
        <v>6694.17</v>
      </c>
      <c r="AF104" s="2">
        <v>1774.72</v>
      </c>
      <c r="AG104" s="2">
        <v>6641.06</v>
      </c>
      <c r="AH104" s="2">
        <v>1827.83</v>
      </c>
      <c r="AI104" s="20">
        <f t="shared" si="51"/>
        <v>220095.78999999998</v>
      </c>
      <c r="AJ104" s="2">
        <v>6586.37</v>
      </c>
      <c r="AK104" s="2">
        <v>1882.53</v>
      </c>
      <c r="AL104" s="2">
        <v>6530.03</v>
      </c>
      <c r="AM104" s="2">
        <v>1938.86</v>
      </c>
      <c r="AN104" s="20">
        <f t="shared" si="52"/>
        <v>216274.4</v>
      </c>
      <c r="AO104" s="2">
        <v>6472.01</v>
      </c>
      <c r="AP104" s="2">
        <v>1996.88</v>
      </c>
      <c r="AQ104" s="2">
        <v>6412.26</v>
      </c>
      <c r="AR104" s="2">
        <v>2056.64</v>
      </c>
      <c r="AS104" s="2">
        <f t="shared" si="53"/>
        <v>212220.87999999998</v>
      </c>
      <c r="AT104" s="2">
        <v>6350.71</v>
      </c>
      <c r="AU104" s="2">
        <v>2118.1799999999998</v>
      </c>
      <c r="AV104" s="2">
        <v>6287.32</v>
      </c>
      <c r="AW104" s="2">
        <v>2181.5700000000002</v>
      </c>
      <c r="AX104" s="2">
        <f t="shared" si="54"/>
        <v>207921.12999999998</v>
      </c>
      <c r="AY104" s="2">
        <v>6222.04</v>
      </c>
      <c r="AZ104" s="2">
        <v>2246.85</v>
      </c>
      <c r="BA104" s="2">
        <v>6154.8</v>
      </c>
      <c r="BB104" s="2">
        <v>2314.09</v>
      </c>
      <c r="BC104" s="2">
        <f t="shared" si="76"/>
        <v>203360.18999999997</v>
      </c>
      <c r="BD104" s="2">
        <v>6085.55</v>
      </c>
      <c r="BE104" s="2">
        <v>2383.34</v>
      </c>
      <c r="BF104" s="2">
        <v>6014.23</v>
      </c>
      <c r="BG104" s="2">
        <v>2454.66</v>
      </c>
      <c r="BH104" s="2">
        <f t="shared" si="77"/>
        <v>198522.18999999997</v>
      </c>
      <c r="BI104" s="2">
        <v>5940.78</v>
      </c>
      <c r="BJ104" s="2">
        <v>2528.12</v>
      </c>
      <c r="BK104" s="2">
        <v>5865.12</v>
      </c>
      <c r="BL104" s="2">
        <v>2603.77</v>
      </c>
      <c r="BM104" s="2">
        <f t="shared" si="78"/>
        <v>193390.3</v>
      </c>
      <c r="BN104" s="2">
        <v>5787.21</v>
      </c>
      <c r="BO104" s="2">
        <v>2681.69</v>
      </c>
      <c r="BP104" s="2">
        <v>5706.96</v>
      </c>
      <c r="BQ104" s="2">
        <v>2761.94</v>
      </c>
      <c r="BR104" s="2">
        <f t="shared" si="79"/>
        <v>187946.66999999998</v>
      </c>
      <c r="BS104" s="2">
        <v>5624.3</v>
      </c>
      <c r="BT104" s="2">
        <v>2844.59</v>
      </c>
      <c r="BU104" s="2">
        <v>5539.18</v>
      </c>
      <c r="BV104" s="2">
        <v>2929.71</v>
      </c>
      <c r="BW104" s="2">
        <f t="shared" si="80"/>
        <v>182172.37</v>
      </c>
      <c r="BX104" s="2">
        <v>5451.51</v>
      </c>
      <c r="BY104" s="2">
        <v>3017.38</v>
      </c>
      <c r="BZ104" s="2">
        <v>5361.21</v>
      </c>
      <c r="CA104" s="2">
        <v>3107.68</v>
      </c>
      <c r="CB104" s="2">
        <f t="shared" si="81"/>
        <v>176047.31</v>
      </c>
      <c r="CC104" s="2">
        <v>5268.22</v>
      </c>
      <c r="CD104" s="2">
        <v>3200.68</v>
      </c>
      <c r="CE104" s="2">
        <v>5172.4399999999996</v>
      </c>
      <c r="CF104" s="2">
        <v>3296.46</v>
      </c>
      <c r="CG104" s="2">
        <f t="shared" si="82"/>
        <v>169550.17</v>
      </c>
      <c r="CH104" s="2">
        <v>5073.79</v>
      </c>
      <c r="CI104" s="2">
        <v>3395.1</v>
      </c>
      <c r="CJ104" s="2">
        <v>4972.1899999999996</v>
      </c>
      <c r="CK104" s="2">
        <v>3496.7</v>
      </c>
      <c r="CL104" s="2">
        <f t="shared" si="83"/>
        <v>162658.37</v>
      </c>
      <c r="CM104" s="2">
        <v>4867.55</v>
      </c>
      <c r="CN104" s="2">
        <v>3601.34</v>
      </c>
      <c r="CO104" s="2">
        <v>4759.78</v>
      </c>
      <c r="CP104" s="2">
        <v>3709.11</v>
      </c>
      <c r="CQ104" s="2">
        <f t="shared" si="84"/>
        <v>155347.92000000001</v>
      </c>
      <c r="CR104" s="2">
        <v>4648.79</v>
      </c>
      <c r="CS104" s="2">
        <v>3820.11</v>
      </c>
      <c r="CT104" s="2">
        <v>4534.47</v>
      </c>
      <c r="CU104" s="2">
        <v>3934.42</v>
      </c>
      <c r="CV104" s="2">
        <f t="shared" si="85"/>
        <v>147593.39000000001</v>
      </c>
      <c r="CW104" s="2">
        <v>4416.7299999999996</v>
      </c>
      <c r="CX104" s="2">
        <v>4052.16</v>
      </c>
      <c r="CY104" s="2">
        <v>4295.47</v>
      </c>
      <c r="CZ104" s="2">
        <v>4173.42</v>
      </c>
      <c r="DA104" s="2">
        <f t="shared" si="89"/>
        <v>139367.81</v>
      </c>
      <c r="DB104" s="2">
        <v>4170.58</v>
      </c>
      <c r="DC104" s="2">
        <v>4298.3100000000004</v>
      </c>
      <c r="DD104" s="2">
        <v>4041.96</v>
      </c>
      <c r="DE104" s="2">
        <v>4426.9399999999996</v>
      </c>
      <c r="DF104" s="20">
        <f t="shared" si="87"/>
        <v>130642.56</v>
      </c>
      <c r="DG104" s="2">
        <v>3909.48</v>
      </c>
      <c r="DH104" s="2">
        <v>4559.41</v>
      </c>
      <c r="DI104" s="2">
        <v>3773.04</v>
      </c>
      <c r="DJ104" s="2">
        <v>4695.8500000000004</v>
      </c>
      <c r="DK104" s="20">
        <f t="shared" si="88"/>
        <v>121387.29999999999</v>
      </c>
      <c r="DL104" s="2">
        <v>3632.52</v>
      </c>
      <c r="DM104" s="2">
        <v>4836.38</v>
      </c>
      <c r="DN104" s="2">
        <v>3487.79</v>
      </c>
      <c r="DO104" s="2">
        <v>4981.1099999999997</v>
      </c>
      <c r="DP104" s="20">
        <f>DK104-DM104-DO104</f>
        <v>111569.80999999998</v>
      </c>
      <c r="DQ104" s="2">
        <v>3338.73</v>
      </c>
      <c r="DR104" s="2">
        <v>5130.17</v>
      </c>
      <c r="DS104" s="2">
        <v>3185.21</v>
      </c>
      <c r="DT104" s="2">
        <v>5283.69</v>
      </c>
      <c r="DU104" s="20">
        <f>DP104-DR104-DT104</f>
        <v>101155.94999999998</v>
      </c>
      <c r="DV104" s="2">
        <v>3027.09</v>
      </c>
      <c r="DW104" s="2">
        <v>5441.8</v>
      </c>
      <c r="DX104" s="2">
        <v>2864.25</v>
      </c>
      <c r="DY104" s="2">
        <v>5604.65</v>
      </c>
      <c r="DZ104" s="20">
        <f>DU104-DW104-DY104</f>
        <v>90109.499999999985</v>
      </c>
      <c r="EA104" s="2">
        <v>2696.53</v>
      </c>
      <c r="EB104" s="2">
        <v>5772.37</v>
      </c>
      <c r="EC104" s="2">
        <v>2523.79</v>
      </c>
      <c r="ED104" s="2">
        <v>5945.1</v>
      </c>
      <c r="EE104" s="20">
        <f>DZ104-EB104-ED104</f>
        <v>78392.029999999984</v>
      </c>
      <c r="EF104" s="2">
        <v>2345.88</v>
      </c>
      <c r="EG104" s="2">
        <v>6123.01</v>
      </c>
      <c r="EH104" s="2">
        <v>2162.65</v>
      </c>
      <c r="EI104" s="2">
        <v>6306.44</v>
      </c>
      <c r="EJ104" s="20">
        <f>EE104-EG104-EI104</f>
        <v>65962.579999999987</v>
      </c>
      <c r="EK104" s="2">
        <v>1973.94</v>
      </c>
      <c r="EL104" s="2">
        <v>6494.96</v>
      </c>
      <c r="EM104" s="2">
        <v>1779.58</v>
      </c>
      <c r="EN104" s="2">
        <v>6689.32</v>
      </c>
      <c r="EO104" s="20">
        <f>EJ104-EL104-EN104</f>
        <v>52778.299999999988</v>
      </c>
      <c r="EP104" s="2">
        <v>1579.4</v>
      </c>
      <c r="EQ104" s="2">
        <v>6889.5</v>
      </c>
      <c r="ER104" s="2">
        <v>1373.23</v>
      </c>
      <c r="ES104" s="2">
        <v>7095.66</v>
      </c>
      <c r="ET104" s="20">
        <f>EO104-EQ104-ES104</f>
        <v>38793.139999999985</v>
      </c>
      <c r="EU104" s="2">
        <v>1160.8900000000001</v>
      </c>
      <c r="EV104" s="2">
        <v>7308</v>
      </c>
      <c r="EW104" s="2">
        <v>942.2</v>
      </c>
      <c r="EX104" s="2">
        <v>7526.69</v>
      </c>
      <c r="EY104" s="20">
        <f>ET104-EV104-EX104</f>
        <v>23958.449999999986</v>
      </c>
      <c r="EZ104" s="2">
        <v>716.96</v>
      </c>
      <c r="FA104" s="2">
        <v>7751.93</v>
      </c>
      <c r="FB104" s="2">
        <v>484.99</v>
      </c>
      <c r="FC104" s="2">
        <v>7983.91</v>
      </c>
      <c r="FD104" s="20">
        <f>EY104-FA104-FC104</f>
        <v>8222.609999999986</v>
      </c>
      <c r="FE104" s="2">
        <v>246.07</v>
      </c>
      <c r="FF104" s="2">
        <v>8222.61</v>
      </c>
      <c r="FG104" s="20">
        <f>FD104-FF104</f>
        <v>-1.4551915228366852E-11</v>
      </c>
      <c r="FH104" s="2"/>
      <c r="FI104" s="2"/>
      <c r="FJ104" s="2"/>
    </row>
    <row r="105" spans="1:166" ht="17.25" x14ac:dyDescent="0.4">
      <c r="A105" s="7">
        <v>455290200</v>
      </c>
      <c r="B105" s="7">
        <v>2011</v>
      </c>
      <c r="C105" s="6">
        <v>40909</v>
      </c>
      <c r="D105" s="16">
        <v>52749</v>
      </c>
      <c r="E105" s="9">
        <v>100000</v>
      </c>
      <c r="F105" s="9">
        <v>100000</v>
      </c>
      <c r="G105" s="8"/>
      <c r="H105" s="3">
        <v>5.985E-2</v>
      </c>
      <c r="I105" s="40">
        <v>94747.64</v>
      </c>
      <c r="J105" s="40">
        <v>3086.4</v>
      </c>
      <c r="K105" s="40">
        <v>1421.74</v>
      </c>
      <c r="L105" s="25">
        <v>93325.9</v>
      </c>
      <c r="M105" s="2">
        <v>3040.09</v>
      </c>
      <c r="N105" s="2"/>
      <c r="O105" s="2">
        <f t="shared" si="47"/>
        <v>93325.9</v>
      </c>
      <c r="P105" s="2">
        <v>2792.78</v>
      </c>
      <c r="Q105" s="2">
        <v>594.78</v>
      </c>
      <c r="R105" s="2">
        <v>2774.98</v>
      </c>
      <c r="S105" s="2">
        <v>612.58000000000004</v>
      </c>
      <c r="T105" s="2">
        <f t="shared" si="48"/>
        <v>92118.54</v>
      </c>
      <c r="U105" s="2">
        <v>2756.65</v>
      </c>
      <c r="V105" s="2">
        <v>630.91</v>
      </c>
      <c r="W105" s="2">
        <v>2737.77</v>
      </c>
      <c r="X105" s="2">
        <v>649.79</v>
      </c>
      <c r="Y105" s="2">
        <f t="shared" si="49"/>
        <v>90837.84</v>
      </c>
      <c r="Z105" s="2">
        <v>2718.32</v>
      </c>
      <c r="AA105" s="2">
        <v>669.24</v>
      </c>
      <c r="AB105" s="2">
        <v>2698.3</v>
      </c>
      <c r="AC105" s="2">
        <v>689.26</v>
      </c>
      <c r="AD105" s="2">
        <f t="shared" si="50"/>
        <v>89479.34</v>
      </c>
      <c r="AE105" s="2">
        <v>2677.67</v>
      </c>
      <c r="AF105" s="2">
        <v>709.89</v>
      </c>
      <c r="AG105" s="2">
        <v>2656.43</v>
      </c>
      <c r="AH105" s="2">
        <v>731.13</v>
      </c>
      <c r="AI105" s="2">
        <f t="shared" si="51"/>
        <v>88038.319999999992</v>
      </c>
      <c r="AJ105" s="2">
        <v>2634.55</v>
      </c>
      <c r="AK105" s="2">
        <v>753.01</v>
      </c>
      <c r="AL105" s="2">
        <v>2612.0100000000002</v>
      </c>
      <c r="AM105" s="2">
        <v>775.54</v>
      </c>
      <c r="AN105" s="2">
        <f t="shared" si="52"/>
        <v>86509.77</v>
      </c>
      <c r="AO105" s="2">
        <v>2588.8000000000002</v>
      </c>
      <c r="AP105" s="2">
        <v>798.75</v>
      </c>
      <c r="AQ105" s="2">
        <v>2564.9</v>
      </c>
      <c r="AR105" s="2">
        <v>822.66</v>
      </c>
      <c r="AS105" s="2">
        <f t="shared" si="53"/>
        <v>84888.36</v>
      </c>
      <c r="AT105" s="2">
        <v>2540.2800000000002</v>
      </c>
      <c r="AU105" s="2">
        <v>847.27</v>
      </c>
      <c r="AV105" s="2">
        <v>2514.9299999999998</v>
      </c>
      <c r="AW105" s="2">
        <v>872.63</v>
      </c>
      <c r="AX105" s="2">
        <f t="shared" si="54"/>
        <v>83168.459999999992</v>
      </c>
      <c r="AY105" s="2">
        <v>2488.8200000000002</v>
      </c>
      <c r="AZ105" s="2">
        <v>898.74</v>
      </c>
      <c r="BA105" s="2">
        <v>2461.92</v>
      </c>
      <c r="BB105" s="2">
        <v>925.64</v>
      </c>
      <c r="BC105" s="2">
        <f t="shared" si="76"/>
        <v>81344.079999999987</v>
      </c>
      <c r="BD105" s="2">
        <v>2434.2199999999998</v>
      </c>
      <c r="BE105" s="2">
        <v>953.34</v>
      </c>
      <c r="BF105" s="2">
        <v>2405.69</v>
      </c>
      <c r="BG105" s="2">
        <v>981.86</v>
      </c>
      <c r="BH105" s="2">
        <f t="shared" si="77"/>
        <v>79408.87999999999</v>
      </c>
      <c r="BI105" s="2">
        <v>2376.31</v>
      </c>
      <c r="BJ105" s="2">
        <v>1011.25</v>
      </c>
      <c r="BK105" s="2">
        <v>2346.0500000000002</v>
      </c>
      <c r="BL105" s="2">
        <v>1041.51</v>
      </c>
      <c r="BM105" s="2">
        <f t="shared" si="78"/>
        <v>77356.12</v>
      </c>
      <c r="BN105" s="2">
        <v>2314.88</v>
      </c>
      <c r="BO105" s="2">
        <v>1072.68</v>
      </c>
      <c r="BP105" s="2">
        <v>2282.7800000000002</v>
      </c>
      <c r="BQ105" s="2">
        <v>1104.78</v>
      </c>
      <c r="BR105" s="2">
        <f t="shared" si="79"/>
        <v>75178.66</v>
      </c>
      <c r="BS105" s="2">
        <v>2249.7199999999998</v>
      </c>
      <c r="BT105" s="2">
        <v>1137.8399999999999</v>
      </c>
      <c r="BU105" s="2">
        <v>2215.67</v>
      </c>
      <c r="BV105" s="2">
        <v>1171.8900000000001</v>
      </c>
      <c r="BW105" s="2">
        <f t="shared" si="80"/>
        <v>72868.930000000008</v>
      </c>
      <c r="BX105" s="2">
        <v>2180.6</v>
      </c>
      <c r="BY105" s="2">
        <v>1206.95</v>
      </c>
      <c r="BZ105" s="2">
        <v>2144.4899999999998</v>
      </c>
      <c r="CA105" s="2">
        <v>1243.07</v>
      </c>
      <c r="CB105" s="2">
        <f t="shared" si="81"/>
        <v>70418.91</v>
      </c>
      <c r="CC105" s="2">
        <v>2107.29</v>
      </c>
      <c r="CD105" s="2">
        <v>1280.27</v>
      </c>
      <c r="CE105" s="2">
        <v>2068.9699999999998</v>
      </c>
      <c r="CF105" s="2">
        <v>1318.58</v>
      </c>
      <c r="CG105" s="2">
        <f t="shared" si="82"/>
        <v>67820.06</v>
      </c>
      <c r="CH105" s="2">
        <v>2029.52</v>
      </c>
      <c r="CI105" s="2">
        <v>1358.04</v>
      </c>
      <c r="CJ105" s="2">
        <v>1988.88</v>
      </c>
      <c r="CK105" s="2">
        <v>1398.68</v>
      </c>
      <c r="CL105" s="2">
        <f t="shared" si="83"/>
        <v>65063.340000000004</v>
      </c>
      <c r="CM105" s="2">
        <v>1947.02</v>
      </c>
      <c r="CN105" s="2">
        <v>1440.54</v>
      </c>
      <c r="CO105" s="2">
        <v>1903.91</v>
      </c>
      <c r="CP105" s="2">
        <v>1483.64</v>
      </c>
      <c r="CQ105" s="2">
        <f t="shared" si="84"/>
        <v>62139.16</v>
      </c>
      <c r="CR105" s="2">
        <v>1859.51</v>
      </c>
      <c r="CS105" s="2">
        <v>1528.04</v>
      </c>
      <c r="CT105" s="2">
        <v>1813.79</v>
      </c>
      <c r="CU105" s="2">
        <v>1573.77</v>
      </c>
      <c r="CV105" s="2">
        <f t="shared" si="85"/>
        <v>59037.350000000006</v>
      </c>
      <c r="CW105" s="2">
        <v>1766.69</v>
      </c>
      <c r="CX105" s="2">
        <v>1620.86</v>
      </c>
      <c r="CY105" s="2">
        <v>1718.19</v>
      </c>
      <c r="CZ105" s="2">
        <v>1669.37</v>
      </c>
      <c r="DA105" s="2">
        <f t="shared" si="89"/>
        <v>55747.12</v>
      </c>
      <c r="DB105" s="2">
        <v>1668.23</v>
      </c>
      <c r="DC105" s="2">
        <v>1719.32</v>
      </c>
      <c r="DD105" s="2">
        <v>1616.78</v>
      </c>
      <c r="DE105" s="2">
        <v>1770.78</v>
      </c>
      <c r="DF105" s="2">
        <f t="shared" si="87"/>
        <v>52257.020000000004</v>
      </c>
      <c r="DG105" s="2">
        <v>1563.79</v>
      </c>
      <c r="DH105" s="2">
        <v>1823.77</v>
      </c>
      <c r="DI105" s="2">
        <v>1509.22</v>
      </c>
      <c r="DJ105" s="2">
        <v>1878.34</v>
      </c>
      <c r="DK105" s="2">
        <f t="shared" si="88"/>
        <v>48554.910000000011</v>
      </c>
      <c r="DL105" s="2">
        <v>1453.01</v>
      </c>
      <c r="DM105" s="2">
        <v>1934.55</v>
      </c>
      <c r="DN105" s="2">
        <v>1395.11</v>
      </c>
      <c r="DO105" s="2">
        <v>1992.44</v>
      </c>
      <c r="DP105" s="20">
        <f>DK105-DM105-DO105</f>
        <v>44627.920000000006</v>
      </c>
      <c r="DQ105" s="2">
        <v>1335.49</v>
      </c>
      <c r="DR105" s="2">
        <v>2052.0700000000002</v>
      </c>
      <c r="DS105" s="2">
        <v>1274.08</v>
      </c>
      <c r="DT105" s="2">
        <v>2113.4699999999998</v>
      </c>
      <c r="DU105" s="20">
        <f>DP105-DR105-DT105</f>
        <v>40462.380000000005</v>
      </c>
      <c r="DV105" s="2">
        <v>1210.8399999999999</v>
      </c>
      <c r="DW105" s="2">
        <v>2176.7199999999998</v>
      </c>
      <c r="DX105" s="2">
        <v>1145.7</v>
      </c>
      <c r="DY105" s="2">
        <v>2241.86</v>
      </c>
      <c r="DZ105" s="20">
        <f>DU105-DW105-DY105</f>
        <v>36043.800000000003</v>
      </c>
      <c r="EA105" s="2">
        <v>1078.6099999999999</v>
      </c>
      <c r="EB105" s="2">
        <v>2308.9499999999998</v>
      </c>
      <c r="EC105" s="2">
        <v>1009.52</v>
      </c>
      <c r="ED105" s="2">
        <v>2378.04</v>
      </c>
      <c r="EE105" s="20">
        <f>DZ105-EB105-ED105</f>
        <v>31356.810000000005</v>
      </c>
      <c r="EF105" s="2">
        <v>938.35</v>
      </c>
      <c r="EG105" s="2">
        <v>2449.1999999999998</v>
      </c>
      <c r="EH105" s="2">
        <v>865.06</v>
      </c>
      <c r="EI105" s="2">
        <v>2522.5</v>
      </c>
      <c r="EJ105" s="20">
        <f>EE105-EG105-EI105</f>
        <v>26385.110000000004</v>
      </c>
      <c r="EK105" s="2">
        <v>789.57</v>
      </c>
      <c r="EL105" s="2">
        <v>2597.98</v>
      </c>
      <c r="EM105" s="2">
        <v>711.83</v>
      </c>
      <c r="EN105" s="2">
        <v>2675.73</v>
      </c>
      <c r="EO105" s="20">
        <f>EJ105-EL105-EN105</f>
        <v>21111.400000000005</v>
      </c>
      <c r="EP105" s="2">
        <v>631.76</v>
      </c>
      <c r="EQ105" s="2">
        <v>2755.8</v>
      </c>
      <c r="ER105" s="2">
        <v>549.29</v>
      </c>
      <c r="ES105" s="2">
        <v>2838.27</v>
      </c>
      <c r="ET105" s="20">
        <f>EO105-EQ105-ES105</f>
        <v>15517.330000000005</v>
      </c>
      <c r="EU105" s="2">
        <v>464.36</v>
      </c>
      <c r="EV105" s="2">
        <v>2923.2</v>
      </c>
      <c r="EW105" s="2">
        <v>376.88</v>
      </c>
      <c r="EX105" s="2">
        <v>3010.68</v>
      </c>
      <c r="EY105" s="20">
        <f>ET105-EV105-EX105</f>
        <v>9583.4500000000044</v>
      </c>
      <c r="EZ105" s="2">
        <v>286.79000000000002</v>
      </c>
      <c r="FA105" s="2">
        <v>3100.77</v>
      </c>
      <c r="FB105" s="2">
        <v>193.99</v>
      </c>
      <c r="FC105" s="2">
        <v>3193.56</v>
      </c>
      <c r="FD105" s="20">
        <f>EY105-FA105-FC105</f>
        <v>3289.120000000004</v>
      </c>
      <c r="FE105" s="2">
        <v>98.43</v>
      </c>
      <c r="FF105" s="2">
        <v>3289.12</v>
      </c>
      <c r="FG105" s="20">
        <f>FD105-FF105</f>
        <v>4.0927261579781771E-12</v>
      </c>
      <c r="FH105" s="2"/>
      <c r="FI105" s="2"/>
      <c r="FJ105" s="2"/>
    </row>
    <row r="106" spans="1:166" ht="17.25" x14ac:dyDescent="0.4">
      <c r="A106" s="7">
        <v>600557400</v>
      </c>
      <c r="B106" s="7">
        <v>2012</v>
      </c>
      <c r="C106" s="6">
        <v>41456</v>
      </c>
      <c r="D106" s="6">
        <v>49279</v>
      </c>
      <c r="E106" s="9">
        <v>50000</v>
      </c>
      <c r="F106" s="9">
        <v>50000</v>
      </c>
      <c r="G106" s="8"/>
      <c r="H106" s="3">
        <v>4.7489999999999997E-2</v>
      </c>
      <c r="I106" s="40">
        <f>I109</f>
        <v>49237.31</v>
      </c>
      <c r="J106" s="40">
        <v>1169.1400000000001</v>
      </c>
      <c r="K106" s="40">
        <v>780.8</v>
      </c>
      <c r="L106" s="25">
        <v>48456.5</v>
      </c>
      <c r="M106" s="2">
        <v>1150.5999999999999</v>
      </c>
      <c r="N106" s="2"/>
      <c r="O106" s="2">
        <f t="shared" si="47"/>
        <v>48456.5</v>
      </c>
      <c r="P106" s="2">
        <v>1150.5999999999999</v>
      </c>
      <c r="Q106" s="2">
        <v>739.15</v>
      </c>
      <c r="R106" s="2">
        <v>1133.05</v>
      </c>
      <c r="S106" s="2">
        <v>756.7</v>
      </c>
      <c r="T106" s="2">
        <f t="shared" si="48"/>
        <v>46960.65</v>
      </c>
      <c r="U106" s="2">
        <v>1115.08</v>
      </c>
      <c r="V106" s="2">
        <v>774.67</v>
      </c>
      <c r="W106" s="2">
        <v>1096.69</v>
      </c>
      <c r="X106" s="2">
        <v>793.06</v>
      </c>
      <c r="Y106" s="2">
        <f t="shared" si="49"/>
        <v>45392.920000000006</v>
      </c>
      <c r="Z106" s="2">
        <v>1077.8499999999999</v>
      </c>
      <c r="AA106" s="2">
        <v>811.89</v>
      </c>
      <c r="AB106" s="2">
        <v>1058.58</v>
      </c>
      <c r="AC106" s="2">
        <v>831.17</v>
      </c>
      <c r="AD106" s="2">
        <f t="shared" si="50"/>
        <v>43749.860000000008</v>
      </c>
      <c r="AE106" s="2">
        <v>1038.8399999999999</v>
      </c>
      <c r="AF106" s="2">
        <v>850.91</v>
      </c>
      <c r="AG106" s="2">
        <v>1018.64</v>
      </c>
      <c r="AH106" s="2">
        <v>871.11</v>
      </c>
      <c r="AI106" s="2">
        <f t="shared" si="51"/>
        <v>42027.840000000004</v>
      </c>
      <c r="AJ106" s="2">
        <v>997.95</v>
      </c>
      <c r="AK106" s="2">
        <v>891.8</v>
      </c>
      <c r="AL106" s="2">
        <v>976.77</v>
      </c>
      <c r="AM106" s="2">
        <v>912.97</v>
      </c>
      <c r="AN106" s="2">
        <f t="shared" si="52"/>
        <v>40223.07</v>
      </c>
      <c r="AO106" s="2">
        <v>955.1</v>
      </c>
      <c r="AP106" s="2">
        <v>934.65</v>
      </c>
      <c r="AQ106" s="2">
        <v>932.9</v>
      </c>
      <c r="AR106" s="2">
        <v>956.85</v>
      </c>
      <c r="AS106" s="2">
        <f t="shared" si="53"/>
        <v>38331.57</v>
      </c>
      <c r="AT106" s="2">
        <v>910.18</v>
      </c>
      <c r="AU106" s="2">
        <v>979.57</v>
      </c>
      <c r="AV106" s="2">
        <v>886.92</v>
      </c>
      <c r="AW106" s="2">
        <v>1002.83</v>
      </c>
      <c r="AX106" s="2">
        <f t="shared" si="54"/>
        <v>36349.17</v>
      </c>
      <c r="AY106" s="2">
        <v>863.11</v>
      </c>
      <c r="AZ106" s="2">
        <v>1026.6400000000001</v>
      </c>
      <c r="BA106" s="2">
        <v>838.73</v>
      </c>
      <c r="BB106" s="2">
        <v>1051.02</v>
      </c>
      <c r="BC106" s="2">
        <f t="shared" si="76"/>
        <v>34271.51</v>
      </c>
      <c r="BD106" s="2">
        <v>813.78</v>
      </c>
      <c r="BE106" s="2">
        <v>1075.97</v>
      </c>
      <c r="BF106" s="2">
        <v>788.23</v>
      </c>
      <c r="BG106" s="2">
        <v>1101.52</v>
      </c>
      <c r="BH106" s="2">
        <f t="shared" si="77"/>
        <v>32094.02</v>
      </c>
      <c r="BI106" s="2">
        <v>762.07</v>
      </c>
      <c r="BJ106" s="2">
        <v>1127.68</v>
      </c>
      <c r="BK106" s="2">
        <v>735.3</v>
      </c>
      <c r="BL106" s="2">
        <v>1154.45</v>
      </c>
      <c r="BM106" s="2">
        <f t="shared" si="78"/>
        <v>29811.89</v>
      </c>
      <c r="BN106" s="2">
        <v>707.88</v>
      </c>
      <c r="BO106" s="2">
        <v>1181.8699999999999</v>
      </c>
      <c r="BP106" s="2">
        <v>679.82</v>
      </c>
      <c r="BQ106" s="2">
        <v>1209.93</v>
      </c>
      <c r="BR106" s="2">
        <f t="shared" si="79"/>
        <v>27420.09</v>
      </c>
      <c r="BS106" s="2">
        <v>651.09</v>
      </c>
      <c r="BT106" s="2">
        <v>1238.6600000000001</v>
      </c>
      <c r="BU106" s="2">
        <v>621.67999999999995</v>
      </c>
      <c r="BV106" s="2">
        <v>1268.07</v>
      </c>
      <c r="BW106" s="2">
        <f t="shared" si="80"/>
        <v>24913.360000000001</v>
      </c>
      <c r="BX106" s="2">
        <v>591.57000000000005</v>
      </c>
      <c r="BY106" s="2">
        <v>1298.18</v>
      </c>
      <c r="BZ106" s="2">
        <v>560.74</v>
      </c>
      <c r="CA106" s="2">
        <v>1329.01</v>
      </c>
      <c r="CB106" s="2">
        <f t="shared" si="81"/>
        <v>22286.170000000002</v>
      </c>
      <c r="CC106" s="2">
        <v>529.17999999999995</v>
      </c>
      <c r="CD106" s="2">
        <v>1360.56</v>
      </c>
      <c r="CE106" s="2">
        <v>496.88</v>
      </c>
      <c r="CF106" s="2">
        <v>1392.87</v>
      </c>
      <c r="CG106" s="2">
        <f t="shared" si="82"/>
        <v>19532.740000000002</v>
      </c>
      <c r="CH106" s="2">
        <v>463.8</v>
      </c>
      <c r="CI106" s="2">
        <v>1425.94</v>
      </c>
      <c r="CJ106" s="2">
        <v>429.95</v>
      </c>
      <c r="CK106" s="2">
        <v>1459.8</v>
      </c>
      <c r="CL106" s="2">
        <f t="shared" si="83"/>
        <v>16647.000000000004</v>
      </c>
      <c r="CM106" s="2">
        <v>395.28</v>
      </c>
      <c r="CN106" s="2">
        <v>1494.47</v>
      </c>
      <c r="CO106" s="2">
        <v>359.8</v>
      </c>
      <c r="CP106" s="2">
        <v>1529.95</v>
      </c>
      <c r="CQ106" s="2">
        <f t="shared" si="84"/>
        <v>13622.580000000004</v>
      </c>
      <c r="CR106" s="2">
        <v>323.47000000000003</v>
      </c>
      <c r="CS106" s="2">
        <v>1566.28</v>
      </c>
      <c r="CT106" s="2">
        <v>286.27999999999997</v>
      </c>
      <c r="CU106" s="2">
        <v>1603.47</v>
      </c>
      <c r="CV106" s="2">
        <f t="shared" si="85"/>
        <v>10452.830000000004</v>
      </c>
      <c r="CW106" s="2">
        <v>248.2</v>
      </c>
      <c r="CX106" s="2">
        <v>1641.55</v>
      </c>
      <c r="CY106" s="2">
        <v>209.22</v>
      </c>
      <c r="CZ106" s="2">
        <v>1680.53</v>
      </c>
      <c r="DA106" s="2">
        <f t="shared" si="89"/>
        <v>7130.7500000000045</v>
      </c>
      <c r="DB106" s="2">
        <v>169.32</v>
      </c>
      <c r="DC106" s="2">
        <v>1720.43</v>
      </c>
      <c r="DD106" s="2">
        <v>128.47</v>
      </c>
      <c r="DE106" s="2">
        <v>1761.28</v>
      </c>
      <c r="DF106" s="2">
        <f t="shared" si="87"/>
        <v>3649.0400000000045</v>
      </c>
      <c r="DG106" s="2">
        <v>86.65</v>
      </c>
      <c r="DH106" s="2">
        <v>1803.1</v>
      </c>
      <c r="DI106" s="2">
        <v>43.83</v>
      </c>
      <c r="DJ106" s="2">
        <v>1845.94</v>
      </c>
      <c r="DK106" s="2">
        <f t="shared" si="88"/>
        <v>4.5474735088646412E-12</v>
      </c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</row>
    <row r="107" spans="1:166" ht="17.25" x14ac:dyDescent="0.4">
      <c r="A107" s="7">
        <v>600558900</v>
      </c>
      <c r="B107" s="7">
        <v>2012</v>
      </c>
      <c r="C107" s="6">
        <v>41456</v>
      </c>
      <c r="D107" s="6">
        <v>49279</v>
      </c>
      <c r="E107" s="9">
        <v>100000</v>
      </c>
      <c r="F107" s="9">
        <v>100000</v>
      </c>
      <c r="G107" s="8"/>
      <c r="H107" s="3">
        <v>4.7489999999999997E-2</v>
      </c>
      <c r="I107" s="40">
        <v>98474.61</v>
      </c>
      <c r="J107" s="40">
        <v>2338.2800000000002</v>
      </c>
      <c r="K107" s="40">
        <v>1561.61</v>
      </c>
      <c r="L107" s="25">
        <v>96913</v>
      </c>
      <c r="M107" s="2">
        <v>2301.1999999999998</v>
      </c>
      <c r="N107" s="2"/>
      <c r="O107" s="2">
        <f t="shared" si="47"/>
        <v>96913</v>
      </c>
      <c r="P107" s="2">
        <v>2301.1999999999998</v>
      </c>
      <c r="Q107" s="2">
        <v>1478.3</v>
      </c>
      <c r="R107" s="2">
        <v>2266.1</v>
      </c>
      <c r="S107" s="2">
        <v>1513.4</v>
      </c>
      <c r="T107" s="2">
        <f t="shared" si="48"/>
        <v>93921.3</v>
      </c>
      <c r="U107" s="2">
        <v>2230.16</v>
      </c>
      <c r="V107" s="2">
        <v>1549.34</v>
      </c>
      <c r="W107" s="2">
        <v>2193.37</v>
      </c>
      <c r="X107" s="2">
        <v>1586.13</v>
      </c>
      <c r="Y107" s="2">
        <f t="shared" si="49"/>
        <v>90785.83</v>
      </c>
      <c r="Z107" s="2">
        <v>2155.71</v>
      </c>
      <c r="AA107" s="2">
        <v>1623.79</v>
      </c>
      <c r="AB107" s="2">
        <v>2117.15</v>
      </c>
      <c r="AC107" s="2">
        <v>1662.35</v>
      </c>
      <c r="AD107" s="2">
        <f t="shared" si="50"/>
        <v>87499.69</v>
      </c>
      <c r="AE107" s="2">
        <v>2077.6799999999998</v>
      </c>
      <c r="AF107" s="2">
        <v>1701.82</v>
      </c>
      <c r="AG107" s="2">
        <v>2037.27</v>
      </c>
      <c r="AH107" s="2">
        <v>1742.23</v>
      </c>
      <c r="AI107" s="2">
        <f t="shared" si="51"/>
        <v>84055.64</v>
      </c>
      <c r="AJ107" s="2">
        <v>1995.9</v>
      </c>
      <c r="AK107" s="2">
        <v>1783.6</v>
      </c>
      <c r="AL107" s="2">
        <v>1953.55</v>
      </c>
      <c r="AM107" s="2">
        <v>1825.95</v>
      </c>
      <c r="AN107" s="2">
        <f t="shared" si="52"/>
        <v>80446.09</v>
      </c>
      <c r="AO107" s="2">
        <v>1910.19</v>
      </c>
      <c r="AP107" s="2">
        <v>1869.31</v>
      </c>
      <c r="AQ107" s="2">
        <v>1865.81</v>
      </c>
      <c r="AR107" s="2">
        <v>1913.69</v>
      </c>
      <c r="AS107" s="2">
        <f t="shared" si="53"/>
        <v>76663.09</v>
      </c>
      <c r="AT107" s="2">
        <v>1820.37</v>
      </c>
      <c r="AU107" s="2">
        <v>1959.13</v>
      </c>
      <c r="AV107" s="2">
        <v>1773.85</v>
      </c>
      <c r="AW107" s="2">
        <v>2005.65</v>
      </c>
      <c r="AX107" s="2">
        <f t="shared" si="54"/>
        <v>72698.31</v>
      </c>
      <c r="AY107" s="2">
        <v>1726.22</v>
      </c>
      <c r="AZ107" s="2">
        <v>2053.2800000000002</v>
      </c>
      <c r="BA107" s="2">
        <v>1677.47</v>
      </c>
      <c r="BB107" s="2">
        <v>2102.0300000000002</v>
      </c>
      <c r="BC107" s="2">
        <f t="shared" si="76"/>
        <v>68543</v>
      </c>
      <c r="BD107" s="2">
        <v>1627.55</v>
      </c>
      <c r="BE107" s="2">
        <v>2151.94</v>
      </c>
      <c r="BF107" s="2">
        <v>1576.46</v>
      </c>
      <c r="BG107" s="2">
        <v>2203.04</v>
      </c>
      <c r="BH107" s="2">
        <f t="shared" si="77"/>
        <v>64188.02</v>
      </c>
      <c r="BI107" s="2">
        <v>1524.14</v>
      </c>
      <c r="BJ107" s="2">
        <v>2255.35</v>
      </c>
      <c r="BK107" s="2">
        <v>1470.59</v>
      </c>
      <c r="BL107" s="2">
        <v>2308.91</v>
      </c>
      <c r="BM107" s="2">
        <f t="shared" si="78"/>
        <v>59623.759999999995</v>
      </c>
      <c r="BN107" s="2">
        <v>1415.77</v>
      </c>
      <c r="BO107" s="2">
        <v>2363.73</v>
      </c>
      <c r="BP107" s="2">
        <v>1359.64</v>
      </c>
      <c r="BQ107" s="2">
        <v>2419.86</v>
      </c>
      <c r="BR107" s="2">
        <f t="shared" si="79"/>
        <v>54840.169999999991</v>
      </c>
      <c r="BS107" s="2">
        <v>1302.18</v>
      </c>
      <c r="BT107" s="2">
        <v>2477.3200000000002</v>
      </c>
      <c r="BU107" s="2">
        <v>1243.3599999999999</v>
      </c>
      <c r="BV107" s="2">
        <v>2536.14</v>
      </c>
      <c r="BW107" s="2">
        <f t="shared" si="80"/>
        <v>49826.709999999992</v>
      </c>
      <c r="BX107" s="2">
        <v>1183.1400000000001</v>
      </c>
      <c r="BY107" s="2">
        <v>2596.36</v>
      </c>
      <c r="BZ107" s="2">
        <v>1121.48</v>
      </c>
      <c r="CA107" s="2">
        <v>2658.01</v>
      </c>
      <c r="CB107" s="2">
        <f t="shared" si="81"/>
        <v>44572.339999999989</v>
      </c>
      <c r="CC107" s="2">
        <v>1058.3699999999999</v>
      </c>
      <c r="CD107" s="2">
        <v>2721.13</v>
      </c>
      <c r="CE107" s="2">
        <v>993.76</v>
      </c>
      <c r="CF107" s="2">
        <v>2785.74</v>
      </c>
      <c r="CG107" s="2">
        <f t="shared" si="82"/>
        <v>39065.469999999994</v>
      </c>
      <c r="CH107" s="2">
        <v>927.61</v>
      </c>
      <c r="CI107" s="2">
        <v>2851.89</v>
      </c>
      <c r="CJ107" s="2">
        <v>859.89</v>
      </c>
      <c r="CK107" s="2">
        <v>2919.61</v>
      </c>
      <c r="CL107" s="2">
        <f t="shared" si="83"/>
        <v>33293.969999999994</v>
      </c>
      <c r="CM107" s="2">
        <v>790.57</v>
      </c>
      <c r="CN107" s="2">
        <v>2988.93</v>
      </c>
      <c r="CO107" s="2">
        <v>719.59</v>
      </c>
      <c r="CP107" s="2">
        <v>3059.91</v>
      </c>
      <c r="CQ107" s="2">
        <f t="shared" si="84"/>
        <v>27245.129999999994</v>
      </c>
      <c r="CR107" s="2">
        <v>646.94000000000005</v>
      </c>
      <c r="CS107" s="2">
        <v>3132.56</v>
      </c>
      <c r="CT107" s="2">
        <v>572.54999999999995</v>
      </c>
      <c r="CU107" s="2">
        <v>3206.95</v>
      </c>
      <c r="CV107" s="2">
        <f t="shared" si="85"/>
        <v>20905.619999999992</v>
      </c>
      <c r="CW107" s="2">
        <v>496.4</v>
      </c>
      <c r="CX107" s="2">
        <v>3283.1</v>
      </c>
      <c r="CY107" s="2">
        <v>418.45</v>
      </c>
      <c r="CZ107" s="2">
        <v>3361.05</v>
      </c>
      <c r="DA107" s="2">
        <f t="shared" si="89"/>
        <v>14261.469999999994</v>
      </c>
      <c r="DB107" s="2">
        <v>338.64</v>
      </c>
      <c r="DC107" s="2">
        <v>3440.86</v>
      </c>
      <c r="DD107" s="2">
        <v>256.94</v>
      </c>
      <c r="DE107" s="2">
        <v>3522.56</v>
      </c>
      <c r="DF107" s="2">
        <f t="shared" si="87"/>
        <v>7298.0499999999938</v>
      </c>
      <c r="DG107" s="2">
        <v>173.29</v>
      </c>
      <c r="DH107" s="2">
        <v>3606.21</v>
      </c>
      <c r="DI107" s="2">
        <v>87.66</v>
      </c>
      <c r="DJ107" s="2">
        <v>3691.84</v>
      </c>
      <c r="DK107" s="20">
        <f t="shared" si="88"/>
        <v>-6.3664629124104977E-12</v>
      </c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</row>
    <row r="108" spans="1:166" ht="17.25" x14ac:dyDescent="0.4">
      <c r="A108" s="7">
        <v>600559600</v>
      </c>
      <c r="B108" s="7">
        <v>2012</v>
      </c>
      <c r="C108" s="6">
        <v>41456</v>
      </c>
      <c r="D108" s="6">
        <v>49279</v>
      </c>
      <c r="E108" s="9">
        <v>100000</v>
      </c>
      <c r="F108" s="9">
        <v>100000</v>
      </c>
      <c r="G108" s="8"/>
      <c r="H108" s="3">
        <v>4.7489999999999997E-2</v>
      </c>
      <c r="I108" s="40">
        <f>I107</f>
        <v>98474.61</v>
      </c>
      <c r="J108" s="40">
        <v>2338.2800000000002</v>
      </c>
      <c r="K108" s="40">
        <v>1561.61</v>
      </c>
      <c r="L108" s="25">
        <f>L107</f>
        <v>96913</v>
      </c>
      <c r="M108" s="36">
        <f>M107</f>
        <v>2301.1999999999998</v>
      </c>
      <c r="N108" s="5"/>
      <c r="O108" s="2">
        <f>O107</f>
        <v>96913</v>
      </c>
      <c r="P108" s="20">
        <f t="shared" ref="P108:CA108" si="90">P107</f>
        <v>2301.1999999999998</v>
      </c>
      <c r="Q108" s="20">
        <f t="shared" si="90"/>
        <v>1478.3</v>
      </c>
      <c r="R108" s="20">
        <f t="shared" si="90"/>
        <v>2266.1</v>
      </c>
      <c r="S108" s="20">
        <f t="shared" si="90"/>
        <v>1513.4</v>
      </c>
      <c r="T108" s="20">
        <f t="shared" si="90"/>
        <v>93921.3</v>
      </c>
      <c r="U108" s="20">
        <f t="shared" si="90"/>
        <v>2230.16</v>
      </c>
      <c r="V108" s="20">
        <f t="shared" si="90"/>
        <v>1549.34</v>
      </c>
      <c r="W108" s="20">
        <f t="shared" si="90"/>
        <v>2193.37</v>
      </c>
      <c r="X108" s="20">
        <f t="shared" si="90"/>
        <v>1586.13</v>
      </c>
      <c r="Y108" s="20">
        <f t="shared" si="90"/>
        <v>90785.83</v>
      </c>
      <c r="Z108" s="20">
        <f t="shared" si="90"/>
        <v>2155.71</v>
      </c>
      <c r="AA108" s="20">
        <f t="shared" si="90"/>
        <v>1623.79</v>
      </c>
      <c r="AB108" s="20">
        <f t="shared" si="90"/>
        <v>2117.15</v>
      </c>
      <c r="AC108" s="20">
        <f t="shared" si="90"/>
        <v>1662.35</v>
      </c>
      <c r="AD108" s="20">
        <f t="shared" si="90"/>
        <v>87499.69</v>
      </c>
      <c r="AE108" s="20">
        <f t="shared" si="90"/>
        <v>2077.6799999999998</v>
      </c>
      <c r="AF108" s="20">
        <f t="shared" si="90"/>
        <v>1701.82</v>
      </c>
      <c r="AG108" s="20">
        <f t="shared" si="90"/>
        <v>2037.27</v>
      </c>
      <c r="AH108" s="20">
        <f t="shared" si="90"/>
        <v>1742.23</v>
      </c>
      <c r="AI108" s="20">
        <f t="shared" si="90"/>
        <v>84055.64</v>
      </c>
      <c r="AJ108" s="20">
        <f t="shared" si="90"/>
        <v>1995.9</v>
      </c>
      <c r="AK108" s="20">
        <f t="shared" si="90"/>
        <v>1783.6</v>
      </c>
      <c r="AL108" s="20">
        <f t="shared" si="90"/>
        <v>1953.55</v>
      </c>
      <c r="AM108" s="20">
        <f t="shared" si="90"/>
        <v>1825.95</v>
      </c>
      <c r="AN108" s="20">
        <f t="shared" si="90"/>
        <v>80446.09</v>
      </c>
      <c r="AO108" s="20">
        <f t="shared" si="90"/>
        <v>1910.19</v>
      </c>
      <c r="AP108" s="20">
        <f t="shared" si="90"/>
        <v>1869.31</v>
      </c>
      <c r="AQ108" s="20">
        <f t="shared" si="90"/>
        <v>1865.81</v>
      </c>
      <c r="AR108" s="20">
        <f t="shared" si="90"/>
        <v>1913.69</v>
      </c>
      <c r="AS108" s="20">
        <f t="shared" si="90"/>
        <v>76663.09</v>
      </c>
      <c r="AT108" s="20">
        <f t="shared" si="90"/>
        <v>1820.37</v>
      </c>
      <c r="AU108" s="20">
        <f t="shared" si="90"/>
        <v>1959.13</v>
      </c>
      <c r="AV108" s="20">
        <f t="shared" si="90"/>
        <v>1773.85</v>
      </c>
      <c r="AW108" s="20">
        <f t="shared" si="90"/>
        <v>2005.65</v>
      </c>
      <c r="AX108" s="20">
        <f t="shared" si="90"/>
        <v>72698.31</v>
      </c>
      <c r="AY108" s="20">
        <f t="shared" si="90"/>
        <v>1726.22</v>
      </c>
      <c r="AZ108" s="20">
        <f t="shared" si="90"/>
        <v>2053.2800000000002</v>
      </c>
      <c r="BA108" s="20">
        <f t="shared" si="90"/>
        <v>1677.47</v>
      </c>
      <c r="BB108" s="20">
        <f t="shared" si="90"/>
        <v>2102.0300000000002</v>
      </c>
      <c r="BC108" s="20">
        <f t="shared" si="90"/>
        <v>68543</v>
      </c>
      <c r="BD108" s="20">
        <f t="shared" si="90"/>
        <v>1627.55</v>
      </c>
      <c r="BE108" s="20">
        <f t="shared" si="90"/>
        <v>2151.94</v>
      </c>
      <c r="BF108" s="20">
        <f t="shared" si="90"/>
        <v>1576.46</v>
      </c>
      <c r="BG108" s="20">
        <f t="shared" si="90"/>
        <v>2203.04</v>
      </c>
      <c r="BH108" s="20">
        <f t="shared" si="90"/>
        <v>64188.02</v>
      </c>
      <c r="BI108" s="20">
        <f t="shared" si="90"/>
        <v>1524.14</v>
      </c>
      <c r="BJ108" s="20">
        <f t="shared" si="90"/>
        <v>2255.35</v>
      </c>
      <c r="BK108" s="20">
        <f t="shared" si="90"/>
        <v>1470.59</v>
      </c>
      <c r="BL108" s="20">
        <f t="shared" si="90"/>
        <v>2308.91</v>
      </c>
      <c r="BM108" s="20">
        <f t="shared" si="90"/>
        <v>59623.759999999995</v>
      </c>
      <c r="BN108" s="20">
        <f t="shared" si="90"/>
        <v>1415.77</v>
      </c>
      <c r="BO108" s="20">
        <f t="shared" si="90"/>
        <v>2363.73</v>
      </c>
      <c r="BP108" s="20">
        <f t="shared" si="90"/>
        <v>1359.64</v>
      </c>
      <c r="BQ108" s="20">
        <f t="shared" si="90"/>
        <v>2419.86</v>
      </c>
      <c r="BR108" s="20">
        <f t="shared" si="90"/>
        <v>54840.169999999991</v>
      </c>
      <c r="BS108" s="20">
        <f t="shared" si="90"/>
        <v>1302.18</v>
      </c>
      <c r="BT108" s="20">
        <f t="shared" si="90"/>
        <v>2477.3200000000002</v>
      </c>
      <c r="BU108" s="20">
        <f t="shared" si="90"/>
        <v>1243.3599999999999</v>
      </c>
      <c r="BV108" s="20">
        <f t="shared" si="90"/>
        <v>2536.14</v>
      </c>
      <c r="BW108" s="20">
        <f t="shared" si="90"/>
        <v>49826.709999999992</v>
      </c>
      <c r="BX108" s="20">
        <f t="shared" si="90"/>
        <v>1183.1400000000001</v>
      </c>
      <c r="BY108" s="20">
        <f t="shared" si="90"/>
        <v>2596.36</v>
      </c>
      <c r="BZ108" s="20">
        <f t="shared" si="90"/>
        <v>1121.48</v>
      </c>
      <c r="CA108" s="20">
        <f t="shared" si="90"/>
        <v>2658.01</v>
      </c>
      <c r="CB108" s="20">
        <f t="shared" ref="CB108:DK108" si="91">CB107</f>
        <v>44572.339999999989</v>
      </c>
      <c r="CC108" s="20">
        <f t="shared" si="91"/>
        <v>1058.3699999999999</v>
      </c>
      <c r="CD108" s="20">
        <f t="shared" si="91"/>
        <v>2721.13</v>
      </c>
      <c r="CE108" s="20">
        <f t="shared" si="91"/>
        <v>993.76</v>
      </c>
      <c r="CF108" s="20">
        <f t="shared" si="91"/>
        <v>2785.74</v>
      </c>
      <c r="CG108" s="20">
        <f t="shared" si="91"/>
        <v>39065.469999999994</v>
      </c>
      <c r="CH108" s="20">
        <f t="shared" si="91"/>
        <v>927.61</v>
      </c>
      <c r="CI108" s="20">
        <f t="shared" si="91"/>
        <v>2851.89</v>
      </c>
      <c r="CJ108" s="20">
        <f t="shared" si="91"/>
        <v>859.89</v>
      </c>
      <c r="CK108" s="20">
        <f t="shared" si="91"/>
        <v>2919.61</v>
      </c>
      <c r="CL108" s="20">
        <f t="shared" si="91"/>
        <v>33293.969999999994</v>
      </c>
      <c r="CM108" s="20">
        <f t="shared" si="91"/>
        <v>790.57</v>
      </c>
      <c r="CN108" s="20">
        <f t="shared" si="91"/>
        <v>2988.93</v>
      </c>
      <c r="CO108" s="20">
        <f t="shared" si="91"/>
        <v>719.59</v>
      </c>
      <c r="CP108" s="20">
        <f t="shared" si="91"/>
        <v>3059.91</v>
      </c>
      <c r="CQ108" s="20">
        <f t="shared" si="91"/>
        <v>27245.129999999994</v>
      </c>
      <c r="CR108" s="20">
        <f t="shared" si="91"/>
        <v>646.94000000000005</v>
      </c>
      <c r="CS108" s="20">
        <f t="shared" si="91"/>
        <v>3132.56</v>
      </c>
      <c r="CT108" s="20">
        <f t="shared" si="91"/>
        <v>572.54999999999995</v>
      </c>
      <c r="CU108" s="20">
        <f t="shared" si="91"/>
        <v>3206.95</v>
      </c>
      <c r="CV108" s="20">
        <f t="shared" si="91"/>
        <v>20905.619999999992</v>
      </c>
      <c r="CW108" s="20">
        <f t="shared" si="91"/>
        <v>496.4</v>
      </c>
      <c r="CX108" s="20">
        <f t="shared" si="91"/>
        <v>3283.1</v>
      </c>
      <c r="CY108" s="20">
        <f t="shared" si="91"/>
        <v>418.45</v>
      </c>
      <c r="CZ108" s="20">
        <f t="shared" si="91"/>
        <v>3361.05</v>
      </c>
      <c r="DA108" s="20">
        <f t="shared" si="91"/>
        <v>14261.469999999994</v>
      </c>
      <c r="DB108" s="20">
        <f t="shared" si="91"/>
        <v>338.64</v>
      </c>
      <c r="DC108" s="20">
        <f t="shared" si="91"/>
        <v>3440.86</v>
      </c>
      <c r="DD108" s="20">
        <f t="shared" si="91"/>
        <v>256.94</v>
      </c>
      <c r="DE108" s="20">
        <f t="shared" si="91"/>
        <v>3522.56</v>
      </c>
      <c r="DF108" s="20">
        <f t="shared" si="91"/>
        <v>7298.0499999999938</v>
      </c>
      <c r="DG108" s="20">
        <f t="shared" si="91"/>
        <v>173.29</v>
      </c>
      <c r="DH108" s="20">
        <f t="shared" si="91"/>
        <v>3606.21</v>
      </c>
      <c r="DI108" s="20">
        <f t="shared" si="91"/>
        <v>87.66</v>
      </c>
      <c r="DJ108" s="20">
        <f t="shared" si="91"/>
        <v>3691.84</v>
      </c>
      <c r="DK108" s="20">
        <f t="shared" si="91"/>
        <v>-6.3664629124104977E-12</v>
      </c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</row>
    <row r="109" spans="1:166" ht="17.25" x14ac:dyDescent="0.4">
      <c r="A109" s="7">
        <v>600557400</v>
      </c>
      <c r="B109" s="7">
        <v>2012</v>
      </c>
      <c r="C109" s="6">
        <v>41456</v>
      </c>
      <c r="D109" s="6">
        <v>49279</v>
      </c>
      <c r="E109" s="9">
        <v>50000</v>
      </c>
      <c r="F109" s="9">
        <v>50000</v>
      </c>
      <c r="G109" s="8"/>
      <c r="H109" s="3">
        <v>4.7489999999999997E-2</v>
      </c>
      <c r="I109" s="40">
        <v>49237.31</v>
      </c>
      <c r="J109" s="40">
        <v>1169.1400000000001</v>
      </c>
      <c r="K109" s="40">
        <v>780.8</v>
      </c>
      <c r="L109" s="25">
        <f>L106</f>
        <v>48456.5</v>
      </c>
      <c r="M109" s="36">
        <f>M106</f>
        <v>1150.5999999999999</v>
      </c>
      <c r="N109" s="5"/>
      <c r="O109" s="2">
        <f>O106</f>
        <v>48456.5</v>
      </c>
      <c r="P109" s="20">
        <f t="shared" ref="P109:CA109" si="92">P106</f>
        <v>1150.5999999999999</v>
      </c>
      <c r="Q109" s="20">
        <f t="shared" si="92"/>
        <v>739.15</v>
      </c>
      <c r="R109" s="20">
        <f t="shared" si="92"/>
        <v>1133.05</v>
      </c>
      <c r="S109" s="20">
        <f t="shared" si="92"/>
        <v>756.7</v>
      </c>
      <c r="T109" s="20">
        <f t="shared" si="92"/>
        <v>46960.65</v>
      </c>
      <c r="U109" s="20">
        <f t="shared" si="92"/>
        <v>1115.08</v>
      </c>
      <c r="V109" s="20">
        <f t="shared" si="92"/>
        <v>774.67</v>
      </c>
      <c r="W109" s="20">
        <f t="shared" si="92"/>
        <v>1096.69</v>
      </c>
      <c r="X109" s="20">
        <f t="shared" si="92"/>
        <v>793.06</v>
      </c>
      <c r="Y109" s="20">
        <f t="shared" si="92"/>
        <v>45392.920000000006</v>
      </c>
      <c r="Z109" s="20">
        <f t="shared" si="92"/>
        <v>1077.8499999999999</v>
      </c>
      <c r="AA109" s="20">
        <f t="shared" si="92"/>
        <v>811.89</v>
      </c>
      <c r="AB109" s="20">
        <f t="shared" si="92"/>
        <v>1058.58</v>
      </c>
      <c r="AC109" s="20">
        <f t="shared" si="92"/>
        <v>831.17</v>
      </c>
      <c r="AD109" s="20">
        <f t="shared" si="92"/>
        <v>43749.860000000008</v>
      </c>
      <c r="AE109" s="20">
        <f t="shared" si="92"/>
        <v>1038.8399999999999</v>
      </c>
      <c r="AF109" s="20">
        <f t="shared" si="92"/>
        <v>850.91</v>
      </c>
      <c r="AG109" s="20">
        <f t="shared" si="92"/>
        <v>1018.64</v>
      </c>
      <c r="AH109" s="20">
        <f t="shared" si="92"/>
        <v>871.11</v>
      </c>
      <c r="AI109" s="20">
        <f t="shared" si="92"/>
        <v>42027.840000000004</v>
      </c>
      <c r="AJ109" s="20">
        <f t="shared" si="92"/>
        <v>997.95</v>
      </c>
      <c r="AK109" s="20">
        <f t="shared" si="92"/>
        <v>891.8</v>
      </c>
      <c r="AL109" s="20">
        <f t="shared" si="92"/>
        <v>976.77</v>
      </c>
      <c r="AM109" s="20">
        <f t="shared" si="92"/>
        <v>912.97</v>
      </c>
      <c r="AN109" s="20">
        <f t="shared" si="92"/>
        <v>40223.07</v>
      </c>
      <c r="AO109" s="20">
        <f t="shared" si="92"/>
        <v>955.1</v>
      </c>
      <c r="AP109" s="20">
        <f t="shared" si="92"/>
        <v>934.65</v>
      </c>
      <c r="AQ109" s="20">
        <f t="shared" si="92"/>
        <v>932.9</v>
      </c>
      <c r="AR109" s="20">
        <f t="shared" si="92"/>
        <v>956.85</v>
      </c>
      <c r="AS109" s="20">
        <f t="shared" si="92"/>
        <v>38331.57</v>
      </c>
      <c r="AT109" s="20">
        <f t="shared" si="92"/>
        <v>910.18</v>
      </c>
      <c r="AU109" s="20">
        <f t="shared" si="92"/>
        <v>979.57</v>
      </c>
      <c r="AV109" s="20">
        <f t="shared" si="92"/>
        <v>886.92</v>
      </c>
      <c r="AW109" s="20">
        <f t="shared" si="92"/>
        <v>1002.83</v>
      </c>
      <c r="AX109" s="20">
        <f t="shared" si="92"/>
        <v>36349.17</v>
      </c>
      <c r="AY109" s="20">
        <f t="shared" si="92"/>
        <v>863.11</v>
      </c>
      <c r="AZ109" s="20">
        <f t="shared" si="92"/>
        <v>1026.6400000000001</v>
      </c>
      <c r="BA109" s="20">
        <f t="shared" si="92"/>
        <v>838.73</v>
      </c>
      <c r="BB109" s="20">
        <f t="shared" si="92"/>
        <v>1051.02</v>
      </c>
      <c r="BC109" s="20">
        <f t="shared" si="92"/>
        <v>34271.51</v>
      </c>
      <c r="BD109" s="20">
        <f t="shared" si="92"/>
        <v>813.78</v>
      </c>
      <c r="BE109" s="20">
        <f t="shared" si="92"/>
        <v>1075.97</v>
      </c>
      <c r="BF109" s="20">
        <f t="shared" si="92"/>
        <v>788.23</v>
      </c>
      <c r="BG109" s="20">
        <f t="shared" si="92"/>
        <v>1101.52</v>
      </c>
      <c r="BH109" s="20">
        <f t="shared" si="92"/>
        <v>32094.02</v>
      </c>
      <c r="BI109" s="20">
        <f t="shared" si="92"/>
        <v>762.07</v>
      </c>
      <c r="BJ109" s="20">
        <f t="shared" si="92"/>
        <v>1127.68</v>
      </c>
      <c r="BK109" s="20">
        <f t="shared" si="92"/>
        <v>735.3</v>
      </c>
      <c r="BL109" s="20">
        <f t="shared" si="92"/>
        <v>1154.45</v>
      </c>
      <c r="BM109" s="20">
        <f t="shared" si="92"/>
        <v>29811.89</v>
      </c>
      <c r="BN109" s="20">
        <f t="shared" si="92"/>
        <v>707.88</v>
      </c>
      <c r="BO109" s="20">
        <f t="shared" si="92"/>
        <v>1181.8699999999999</v>
      </c>
      <c r="BP109" s="20">
        <f t="shared" si="92"/>
        <v>679.82</v>
      </c>
      <c r="BQ109" s="20">
        <f t="shared" si="92"/>
        <v>1209.93</v>
      </c>
      <c r="BR109" s="20">
        <f t="shared" si="92"/>
        <v>27420.09</v>
      </c>
      <c r="BS109" s="20">
        <f t="shared" si="92"/>
        <v>651.09</v>
      </c>
      <c r="BT109" s="20">
        <f t="shared" si="92"/>
        <v>1238.6600000000001</v>
      </c>
      <c r="BU109" s="20">
        <f t="shared" si="92"/>
        <v>621.67999999999995</v>
      </c>
      <c r="BV109" s="20">
        <f t="shared" si="92"/>
        <v>1268.07</v>
      </c>
      <c r="BW109" s="20">
        <f t="shared" si="92"/>
        <v>24913.360000000001</v>
      </c>
      <c r="BX109" s="20">
        <f t="shared" si="92"/>
        <v>591.57000000000005</v>
      </c>
      <c r="BY109" s="20">
        <f t="shared" si="92"/>
        <v>1298.18</v>
      </c>
      <c r="BZ109" s="20">
        <f t="shared" si="92"/>
        <v>560.74</v>
      </c>
      <c r="CA109" s="20">
        <f t="shared" si="92"/>
        <v>1329.01</v>
      </c>
      <c r="CB109" s="20">
        <f t="shared" ref="CB109:DK109" si="93">CB106</f>
        <v>22286.170000000002</v>
      </c>
      <c r="CC109" s="20">
        <f t="shared" si="93"/>
        <v>529.17999999999995</v>
      </c>
      <c r="CD109" s="20">
        <f t="shared" si="93"/>
        <v>1360.56</v>
      </c>
      <c r="CE109" s="20">
        <f t="shared" si="93"/>
        <v>496.88</v>
      </c>
      <c r="CF109" s="20">
        <f t="shared" si="93"/>
        <v>1392.87</v>
      </c>
      <c r="CG109" s="20">
        <f t="shared" si="93"/>
        <v>19532.740000000002</v>
      </c>
      <c r="CH109" s="20">
        <f t="shared" si="93"/>
        <v>463.8</v>
      </c>
      <c r="CI109" s="20">
        <f t="shared" si="93"/>
        <v>1425.94</v>
      </c>
      <c r="CJ109" s="20">
        <f t="shared" si="93"/>
        <v>429.95</v>
      </c>
      <c r="CK109" s="20">
        <f t="shared" si="93"/>
        <v>1459.8</v>
      </c>
      <c r="CL109" s="20">
        <f t="shared" si="93"/>
        <v>16647.000000000004</v>
      </c>
      <c r="CM109" s="20">
        <f t="shared" si="93"/>
        <v>395.28</v>
      </c>
      <c r="CN109" s="20">
        <f t="shared" si="93"/>
        <v>1494.47</v>
      </c>
      <c r="CO109" s="20">
        <f t="shared" si="93"/>
        <v>359.8</v>
      </c>
      <c r="CP109" s="20">
        <f t="shared" si="93"/>
        <v>1529.95</v>
      </c>
      <c r="CQ109" s="20">
        <f t="shared" si="93"/>
        <v>13622.580000000004</v>
      </c>
      <c r="CR109" s="20">
        <f t="shared" si="93"/>
        <v>323.47000000000003</v>
      </c>
      <c r="CS109" s="20">
        <f t="shared" si="93"/>
        <v>1566.28</v>
      </c>
      <c r="CT109" s="20">
        <f t="shared" si="93"/>
        <v>286.27999999999997</v>
      </c>
      <c r="CU109" s="20">
        <f t="shared" si="93"/>
        <v>1603.47</v>
      </c>
      <c r="CV109" s="20">
        <f t="shared" si="93"/>
        <v>10452.830000000004</v>
      </c>
      <c r="CW109" s="20">
        <f t="shared" si="93"/>
        <v>248.2</v>
      </c>
      <c r="CX109" s="20">
        <f t="shared" si="93"/>
        <v>1641.55</v>
      </c>
      <c r="CY109" s="20">
        <f t="shared" si="93"/>
        <v>209.22</v>
      </c>
      <c r="CZ109" s="20">
        <f t="shared" si="93"/>
        <v>1680.53</v>
      </c>
      <c r="DA109" s="20">
        <f t="shared" si="93"/>
        <v>7130.7500000000045</v>
      </c>
      <c r="DB109" s="20">
        <f t="shared" si="93"/>
        <v>169.32</v>
      </c>
      <c r="DC109" s="20">
        <f t="shared" si="93"/>
        <v>1720.43</v>
      </c>
      <c r="DD109" s="20">
        <f t="shared" si="93"/>
        <v>128.47</v>
      </c>
      <c r="DE109" s="20">
        <f t="shared" si="93"/>
        <v>1761.28</v>
      </c>
      <c r="DF109" s="20">
        <f t="shared" si="93"/>
        <v>3649.0400000000045</v>
      </c>
      <c r="DG109" s="20">
        <f t="shared" si="93"/>
        <v>86.65</v>
      </c>
      <c r="DH109" s="20">
        <f t="shared" si="93"/>
        <v>1803.1</v>
      </c>
      <c r="DI109" s="20">
        <f t="shared" si="93"/>
        <v>43.83</v>
      </c>
      <c r="DJ109" s="20">
        <f t="shared" si="93"/>
        <v>1845.94</v>
      </c>
      <c r="DK109" s="20">
        <f t="shared" si="93"/>
        <v>4.5474735088646412E-12</v>
      </c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</row>
    <row r="110" spans="1:166" ht="17.25" x14ac:dyDescent="0.4">
      <c r="A110" s="7">
        <v>600740800</v>
      </c>
      <c r="B110" s="7">
        <v>2013</v>
      </c>
      <c r="C110" s="6">
        <v>41640</v>
      </c>
      <c r="D110" s="6">
        <v>49279</v>
      </c>
      <c r="E110" s="9">
        <v>190000</v>
      </c>
      <c r="F110" s="9">
        <v>190000</v>
      </c>
      <c r="G110" s="8"/>
      <c r="H110" s="3">
        <v>4.4609999999999997E-2</v>
      </c>
      <c r="I110" s="40">
        <v>190000</v>
      </c>
      <c r="J110" s="40">
        <v>4237.95</v>
      </c>
      <c r="K110" s="40">
        <v>2991.46</v>
      </c>
      <c r="L110" s="25">
        <v>187008.54</v>
      </c>
      <c r="M110" s="2">
        <v>4171.2299999999996</v>
      </c>
      <c r="N110" s="2"/>
      <c r="O110" s="2">
        <f t="shared" si="47"/>
        <v>187008.54</v>
      </c>
      <c r="P110" s="2">
        <v>4171.2299999999996</v>
      </c>
      <c r="Q110" s="2">
        <v>2944.36</v>
      </c>
      <c r="R110" s="2">
        <v>4105.55</v>
      </c>
      <c r="S110" s="2">
        <v>3010.04</v>
      </c>
      <c r="T110" s="2">
        <f t="shared" si="48"/>
        <v>181054.14</v>
      </c>
      <c r="U110" s="2">
        <v>4038.41</v>
      </c>
      <c r="V110" s="2">
        <v>3077.18</v>
      </c>
      <c r="W110" s="2">
        <v>3969.78</v>
      </c>
      <c r="X110" s="2">
        <v>3145.81</v>
      </c>
      <c r="Y110" s="2">
        <f t="shared" si="49"/>
        <v>174831.15000000002</v>
      </c>
      <c r="Z110" s="2">
        <v>3899.61</v>
      </c>
      <c r="AA110" s="2">
        <v>3215.98</v>
      </c>
      <c r="AB110" s="2">
        <v>3827.88</v>
      </c>
      <c r="AC110" s="2">
        <v>3287.71</v>
      </c>
      <c r="AD110" s="2">
        <f t="shared" si="50"/>
        <v>168327.46000000002</v>
      </c>
      <c r="AE110" s="2" t="s">
        <v>55</v>
      </c>
      <c r="AF110" s="2">
        <v>3361.05</v>
      </c>
      <c r="AG110" s="2">
        <v>3679.58</v>
      </c>
      <c r="AH110" s="2">
        <v>3436.01</v>
      </c>
      <c r="AI110" s="2">
        <f t="shared" si="51"/>
        <v>161530.40000000002</v>
      </c>
      <c r="AJ110" s="20">
        <v>3602.94</v>
      </c>
      <c r="AK110" s="20">
        <v>3512.65</v>
      </c>
      <c r="AL110" s="20">
        <v>3524.59</v>
      </c>
      <c r="AM110" s="20">
        <v>3591</v>
      </c>
      <c r="AN110" s="2">
        <f t="shared" si="52"/>
        <v>154426.75000000003</v>
      </c>
      <c r="AO110" s="20">
        <v>3444.49</v>
      </c>
      <c r="AP110" s="20">
        <v>3671.1</v>
      </c>
      <c r="AQ110" s="20">
        <v>3362.6</v>
      </c>
      <c r="AR110" s="20">
        <v>3752.98</v>
      </c>
      <c r="AS110" s="2">
        <f t="shared" si="53"/>
        <v>147002.67000000001</v>
      </c>
      <c r="AT110" s="20">
        <v>3278.89</v>
      </c>
      <c r="AU110" s="20">
        <v>3836.7</v>
      </c>
      <c r="AV110" s="20">
        <v>3193.32</v>
      </c>
      <c r="AW110" s="20">
        <v>3922.27</v>
      </c>
      <c r="AX110" s="2">
        <f t="shared" si="54"/>
        <v>139243.70000000001</v>
      </c>
      <c r="AY110" s="2">
        <v>3105.83</v>
      </c>
      <c r="AZ110" s="2">
        <v>4009.76</v>
      </c>
      <c r="BA110" s="2">
        <v>3016.39</v>
      </c>
      <c r="BB110" s="2">
        <v>4099.2</v>
      </c>
      <c r="BC110" s="2">
        <f t="shared" si="76"/>
        <v>131134.74</v>
      </c>
      <c r="BD110" s="2">
        <v>2924.96</v>
      </c>
      <c r="BE110" s="2">
        <v>4190.63</v>
      </c>
      <c r="BF110" s="2">
        <v>2831.49</v>
      </c>
      <c r="BG110" s="2">
        <v>4284.1000000000004</v>
      </c>
      <c r="BH110" s="2">
        <f t="shared" si="77"/>
        <v>122660.00999999998</v>
      </c>
      <c r="BI110" s="2">
        <v>2735.93</v>
      </c>
      <c r="BJ110" s="2">
        <v>4379.66</v>
      </c>
      <c r="BK110" s="2">
        <v>2638.24</v>
      </c>
      <c r="BL110" s="2">
        <v>4477.3500000000004</v>
      </c>
      <c r="BM110" s="2">
        <f t="shared" si="78"/>
        <v>113802.99999999997</v>
      </c>
      <c r="BN110" s="2">
        <v>2538.38</v>
      </c>
      <c r="BO110" s="2">
        <v>4577.21</v>
      </c>
      <c r="BP110" s="2">
        <v>2436.2800000000002</v>
      </c>
      <c r="BQ110" s="2">
        <v>4679.3100000000004</v>
      </c>
      <c r="BR110" s="2">
        <f t="shared" si="79"/>
        <v>104546.47999999997</v>
      </c>
      <c r="BS110" s="2">
        <v>2331.91</v>
      </c>
      <c r="BT110" s="2">
        <v>4783.68</v>
      </c>
      <c r="BU110" s="2">
        <v>2225.21</v>
      </c>
      <c r="BV110" s="2">
        <v>4890.38</v>
      </c>
      <c r="BW110" s="2">
        <f t="shared" si="80"/>
        <v>94872.419999999955</v>
      </c>
      <c r="BX110" s="2">
        <v>2116.13</v>
      </c>
      <c r="BY110" s="2">
        <v>4999.46</v>
      </c>
      <c r="BZ110" s="2">
        <v>2004.62</v>
      </c>
      <c r="CA110" s="2">
        <v>5110.97</v>
      </c>
      <c r="CB110" s="2">
        <f t="shared" si="81"/>
        <v>84761.989999999947</v>
      </c>
      <c r="CC110" s="2">
        <v>1890.62</v>
      </c>
      <c r="CD110" s="2">
        <v>5224.97</v>
      </c>
      <c r="CE110" s="2">
        <v>1774.07</v>
      </c>
      <c r="CF110" s="2">
        <v>5341.52</v>
      </c>
      <c r="CG110" s="2">
        <f t="shared" si="82"/>
        <v>74195.499999999942</v>
      </c>
      <c r="CH110" s="2">
        <v>1654.93</v>
      </c>
      <c r="CI110" s="2">
        <v>5460.66</v>
      </c>
      <c r="CJ110" s="2">
        <v>1533.13</v>
      </c>
      <c r="CK110" s="2">
        <v>5582.46</v>
      </c>
      <c r="CL110" s="2">
        <f t="shared" si="83"/>
        <v>63152.379999999939</v>
      </c>
      <c r="CM110" s="2">
        <v>1408.61</v>
      </c>
      <c r="CN110" s="2">
        <v>5706.98</v>
      </c>
      <c r="CO110" s="2">
        <v>1281.32</v>
      </c>
      <c r="CP110" s="2">
        <v>5834.27</v>
      </c>
      <c r="CQ110" s="2">
        <f t="shared" si="84"/>
        <v>51611.129999999932</v>
      </c>
      <c r="CR110" s="2">
        <v>1151.19</v>
      </c>
      <c r="CS110" s="2">
        <v>5964.4</v>
      </c>
      <c r="CT110" s="2">
        <v>1018.15</v>
      </c>
      <c r="CU110" s="2">
        <v>6097.44</v>
      </c>
      <c r="CV110" s="2">
        <f t="shared" si="85"/>
        <v>39549.289999999928</v>
      </c>
      <c r="CW110" s="2">
        <v>882.15</v>
      </c>
      <c r="CX110" s="2">
        <v>6233.44</v>
      </c>
      <c r="CY110" s="2">
        <v>743.11</v>
      </c>
      <c r="CZ110" s="2">
        <v>6372.48</v>
      </c>
      <c r="DA110" s="2">
        <f t="shared" si="89"/>
        <v>26943.369999999926</v>
      </c>
      <c r="DB110" s="2">
        <v>600.97</v>
      </c>
      <c r="DC110" s="2">
        <v>6514.62</v>
      </c>
      <c r="DD110" s="2">
        <v>455.66</v>
      </c>
      <c r="DE110" s="2">
        <v>6659.93</v>
      </c>
      <c r="DF110" s="2">
        <f>DA110-DC110-DE110</f>
        <v>13768.819999999927</v>
      </c>
      <c r="DG110" s="2">
        <v>307.11</v>
      </c>
      <c r="DH110" s="2">
        <v>6808.48</v>
      </c>
      <c r="DI110" s="20">
        <v>155.25</v>
      </c>
      <c r="DJ110" s="2">
        <v>6960.34</v>
      </c>
      <c r="DK110" s="20">
        <f>DF110-DH110-DJ110</f>
        <v>-7.2759576141834259E-11</v>
      </c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</row>
    <row r="111" spans="1:166" x14ac:dyDescent="0.35">
      <c r="E111" s="2">
        <v>130000</v>
      </c>
      <c r="F111" s="2">
        <v>130000</v>
      </c>
      <c r="I111" s="40">
        <f>SUM(I82:I110)</f>
        <v>2986863.5</v>
      </c>
      <c r="J111" s="51">
        <f>SUM(J83:J110)</f>
        <v>77976.319999999992</v>
      </c>
      <c r="K111" s="24">
        <f>SUM(J83:K110)</f>
        <v>165956.63999999996</v>
      </c>
      <c r="L111" s="22">
        <f>SUM(L83:L110)</f>
        <v>2857243.0500000003</v>
      </c>
      <c r="M111" s="51">
        <f>SUM(M83:M110)</f>
        <v>75036.92</v>
      </c>
      <c r="N111" s="24">
        <f>SUM(M83:N110)</f>
        <v>107371.54</v>
      </c>
      <c r="O111" s="2">
        <f>SUM(O83:O110)</f>
        <v>2824908.43</v>
      </c>
      <c r="P111" s="51">
        <f>SUM(P83:P110)</f>
        <v>71325</v>
      </c>
      <c r="Q111" s="24">
        <f>SUM(P83:Q110)</f>
        <v>132372.13999999998</v>
      </c>
      <c r="R111" s="51">
        <f>SUM(R83:R110)</f>
        <v>69751.81</v>
      </c>
      <c r="S111" s="24">
        <f>SUM(R83:S110)</f>
        <v>132435.48000000004</v>
      </c>
      <c r="T111" s="2">
        <f>SUM(T83:T110)</f>
        <v>2701177.6199999992</v>
      </c>
      <c r="U111" s="51">
        <f>SUM(U83:U110)</f>
        <v>68070.690000000017</v>
      </c>
      <c r="V111" s="24">
        <f>SUM(U83:V110)</f>
        <v>131956.41</v>
      </c>
      <c r="W111" s="51">
        <f>SUM(W83:W110)</f>
        <v>66364.94</v>
      </c>
      <c r="X111" s="24">
        <f>SUM(W83:X110)</f>
        <v>131956.41</v>
      </c>
      <c r="Y111" s="2">
        <f>SUM(Y83:Y110)</f>
        <v>2571700.4299999997</v>
      </c>
      <c r="Z111" s="51">
        <f>SUM(Z83:Z110)</f>
        <v>64612.689999999995</v>
      </c>
      <c r="AA111" s="24">
        <f>SUM(Z83:AA110)</f>
        <v>131366.62000000002</v>
      </c>
      <c r="AB111" s="51">
        <f>SUM(AB83:AB110)</f>
        <v>62839.16</v>
      </c>
      <c r="AC111" s="24">
        <f>SUM(AB83:AC110)</f>
        <v>131366.60999999999</v>
      </c>
      <c r="AD111" s="2">
        <f>SUM(AD83:AD110)</f>
        <v>2436419.0499999998</v>
      </c>
      <c r="AE111" s="51">
        <f>SUM(AE83:AE110)</f>
        <v>57263.119999999988</v>
      </c>
      <c r="AF111" s="24">
        <f>SUM(AE83:AF110)</f>
        <v>127612.06</v>
      </c>
      <c r="AG111" s="51">
        <f>SUM(AG83:AG110)</f>
        <v>59146.939999999995</v>
      </c>
      <c r="AH111" s="24">
        <f>SUM(AG83:AH110)</f>
        <v>131366.60999999999</v>
      </c>
      <c r="AI111" s="2">
        <f>SUM(AI83:AI110)</f>
        <v>2293850.44</v>
      </c>
      <c r="AJ111" s="51">
        <f>SUM(AJ83:AJ110)</f>
        <v>56928.570000000007</v>
      </c>
      <c r="AK111" s="24">
        <f>SUM(AJ83:AK110)</f>
        <v>97744.999999999985</v>
      </c>
      <c r="AL111" s="51">
        <f>SUM(AL83:AL110)</f>
        <v>56251.930000000008</v>
      </c>
      <c r="AM111" s="24">
        <f>SUM(AL83:AM110)</f>
        <v>98042.05</v>
      </c>
      <c r="AN111" s="2">
        <f>SUM(AN83:AN110)</f>
        <v>2211243.8900000006</v>
      </c>
      <c r="AO111" s="51">
        <f>SUM(AO83:AO110)</f>
        <v>55254.86</v>
      </c>
      <c r="AP111" s="24">
        <f>SUM(AO83:AP110)</f>
        <v>96264.1</v>
      </c>
      <c r="AQ111" s="51">
        <f>SUM(AQ83:AQ110)</f>
        <v>54274.65</v>
      </c>
      <c r="AR111" s="24">
        <f>SUM(AQ83:AR110)</f>
        <v>96264.15</v>
      </c>
      <c r="AS111" s="2">
        <f>SUM(AS83:AS110)</f>
        <v>2128245.1500000004</v>
      </c>
      <c r="AT111" s="51">
        <f>SUM(AT83:AT110)</f>
        <v>53270.73</v>
      </c>
      <c r="AU111" s="24">
        <f>SUM(AT83:AU110)</f>
        <v>96264.069999999992</v>
      </c>
      <c r="AV111" s="51">
        <f>SUM(AV83:AV110)</f>
        <v>52242.619999999988</v>
      </c>
      <c r="AW111" s="24">
        <f>SUM(AV83:AW110)</f>
        <v>96264.11</v>
      </c>
      <c r="AX111" s="2">
        <f>SUM(AX83:AX110)</f>
        <v>2041230.3199999996</v>
      </c>
      <c r="AY111" s="51">
        <f>SUM(AY83:AY110)</f>
        <v>51189.630000000005</v>
      </c>
      <c r="AZ111" s="24">
        <f>SUM(AY83:AZ110)</f>
        <v>96264.09</v>
      </c>
      <c r="BA111" s="51">
        <f>SUM(BA83:BA110)</f>
        <v>50111.210000000014</v>
      </c>
      <c r="BB111" s="24">
        <f>SUM(BA83:BB110)</f>
        <v>96264.09</v>
      </c>
      <c r="BC111" s="2">
        <f>SUM(BC83:BC110)</f>
        <v>1950002.98</v>
      </c>
      <c r="BD111" s="51">
        <f>SUM(BD83:BD110)</f>
        <v>49006.700000000004</v>
      </c>
      <c r="BE111" s="24">
        <f>SUM(BD83:BE110)</f>
        <v>96264.070000000022</v>
      </c>
      <c r="BF111" s="51">
        <f>SUM(BF83:BF110)</f>
        <v>47875.520000000011</v>
      </c>
      <c r="BG111" s="24">
        <f>SUM(BF83:BG110)</f>
        <v>96264.050000000017</v>
      </c>
      <c r="BH111" s="2">
        <f>SUM(BH83:BH110)</f>
        <v>1854357.08</v>
      </c>
      <c r="BI111" s="51">
        <f>SUM(BI83:BI110)</f>
        <v>46716.969999999994</v>
      </c>
      <c r="BJ111" s="24">
        <f>SUM(BI83:BJ110)</f>
        <v>96264.09</v>
      </c>
      <c r="BK111" s="51">
        <f>SUM(BK83:BK110)</f>
        <v>45530.400000000001</v>
      </c>
      <c r="BL111" s="24">
        <f>SUM(BK83:BL110)</f>
        <v>96264.1</v>
      </c>
      <c r="BM111" s="2">
        <f>SUM(BM83:BM110)</f>
        <v>1754076.2599999998</v>
      </c>
      <c r="BN111" s="51">
        <f>SUM(BN83:BN110)</f>
        <v>44315.119999999981</v>
      </c>
      <c r="BO111" s="24">
        <f>SUM(BN83:BO110)</f>
        <v>96264.120000000024</v>
      </c>
      <c r="BP111" s="51">
        <f>SUM(BP83:BP110)</f>
        <v>43070.399999999994</v>
      </c>
      <c r="BQ111" s="24">
        <f>SUM(BP83:BQ110)</f>
        <v>96263.64</v>
      </c>
      <c r="BR111" s="2">
        <f>SUM(BR83:BR110)</f>
        <v>1648934.0199999998</v>
      </c>
      <c r="BS111" s="51">
        <f>SUM(BS83:BS110)</f>
        <v>41795.549999999988</v>
      </c>
      <c r="BT111" s="24">
        <f>SUM(BS83:BT110)</f>
        <v>91452.50999999998</v>
      </c>
      <c r="BU111" s="51">
        <f>SUM(BU83:BU110)</f>
        <v>40592.080000000002</v>
      </c>
      <c r="BV111" s="24">
        <f>SUM(BU83:BV110)</f>
        <v>91452.520000000019</v>
      </c>
      <c r="BW111" s="2">
        <f>SUM(BW83:BW110)</f>
        <v>1548416.6199999999</v>
      </c>
      <c r="BX111" s="51">
        <f>SUM(BX83:BX110)</f>
        <v>39359.129999999997</v>
      </c>
      <c r="BY111" s="24">
        <f>SUM(BX83:BY110)</f>
        <v>91452.390000000014</v>
      </c>
      <c r="BZ111" s="51">
        <f>SUM(BZ83:BZ110)</f>
        <v>38095.97</v>
      </c>
      <c r="CA111" s="24">
        <f>SUM(BZ83:CA110)</f>
        <v>91452.469999999987</v>
      </c>
      <c r="CB111" s="2">
        <f>SUM(CB83:CB110)</f>
        <v>1442966.8599999999</v>
      </c>
      <c r="CC111" s="51">
        <f>SUM(CC83:CC110)</f>
        <v>36801.930000000008</v>
      </c>
      <c r="CD111" s="24">
        <f>SUM(CC83:CD110)</f>
        <v>91452.489999999976</v>
      </c>
      <c r="CE111" s="51">
        <f>SUM(CE83:CE110)</f>
        <v>35476.159999999996</v>
      </c>
      <c r="CF111" s="24">
        <f>SUM(CE83:CF110)</f>
        <v>91452.510000000009</v>
      </c>
      <c r="CG111" s="2">
        <f>SUM(CG83:CG110)</f>
        <v>1332339.95</v>
      </c>
      <c r="CH111" s="51">
        <f>SUM(CH83:CH110)</f>
        <v>34117.869999999995</v>
      </c>
      <c r="CI111" s="24">
        <f>SUM(CH83:CI110)</f>
        <v>91452.470000000016</v>
      </c>
      <c r="CJ111" s="51">
        <f>SUM(CJ83:CJ110)</f>
        <v>32726.31</v>
      </c>
      <c r="CK111" s="24">
        <f>SUM(CJ83:CK110)</f>
        <v>91452.49</v>
      </c>
      <c r="CL111" s="2">
        <f>SUM(CL83:CL110)</f>
        <v>1216279.17</v>
      </c>
      <c r="CM111" s="51">
        <f>SUM(CM83:CM110)</f>
        <v>31300.609999999997</v>
      </c>
      <c r="CN111" s="24">
        <f>SUM(CM83:CN110)</f>
        <v>91452.489999999991</v>
      </c>
      <c r="CO111" s="51">
        <f>SUM(CO83:CO110)</f>
        <v>29839.959999999995</v>
      </c>
      <c r="CP111" s="24">
        <f>SUM(CO83:CP110)</f>
        <v>91452.49000000002</v>
      </c>
      <c r="CQ111" s="2">
        <f>SUM(CQ83:CQ110)</f>
        <v>1094514.76</v>
      </c>
      <c r="CR111" s="51">
        <f>SUM(CR83:CR110)</f>
        <v>28343.48</v>
      </c>
      <c r="CS111" s="24">
        <f>SUM(CR83:CS110)</f>
        <v>91452.489999999976</v>
      </c>
      <c r="CT111" s="51">
        <f>SUM(CT83:CT110)</f>
        <v>26810.239999999998</v>
      </c>
      <c r="CU111" s="24">
        <f>SUM(CT83:CU110)</f>
        <v>91452.479999999996</v>
      </c>
      <c r="CV111" s="2">
        <f>SUM(CV83:CV110)</f>
        <v>966763.50999999978</v>
      </c>
      <c r="CW111" s="51">
        <f>SUM(CW83:CW110)</f>
        <v>25239.370000000003</v>
      </c>
      <c r="CX111" s="24">
        <f>SUM(CW83:CX110)</f>
        <v>91452.49</v>
      </c>
      <c r="CY111" s="51">
        <f>SUM(CY83:CY110)</f>
        <v>23630.270000000004</v>
      </c>
      <c r="CZ111" s="24">
        <f>SUM(CY83:CZ110)</f>
        <v>91452.81</v>
      </c>
      <c r="DA111" s="2">
        <f>SUM(DA83:DA110)</f>
        <v>832727.84999999974</v>
      </c>
      <c r="DB111" s="51">
        <f>SUM(DB83:DB110)</f>
        <v>21981.01</v>
      </c>
      <c r="DC111" s="24">
        <f>SUM(DB83:DC110)</f>
        <v>91452.52</v>
      </c>
      <c r="DD111" s="51">
        <f>SUM(DD83:DD110)</f>
        <v>20291.539999999997</v>
      </c>
      <c r="DE111" s="24">
        <f>SUM(DD83:DE110)</f>
        <v>91452.510000000009</v>
      </c>
      <c r="DF111" s="2">
        <f>SUM(DF83:DF110)</f>
        <v>692095.37000000023</v>
      </c>
      <c r="DG111" s="51">
        <f>SUM(DG83:DG110)</f>
        <v>18560.510000000006</v>
      </c>
      <c r="DH111" s="24">
        <f>SUM(DG83:DH110)</f>
        <v>91452.5</v>
      </c>
      <c r="DI111" s="51">
        <f>SUM(DI83:DI110)</f>
        <v>16786.96</v>
      </c>
      <c r="DJ111" s="24">
        <f>SUM(DI83:DJ110)</f>
        <v>91452.77</v>
      </c>
      <c r="DK111" s="2">
        <f>SUM(DK83:DK110)</f>
        <v>544537.56999999995</v>
      </c>
      <c r="DL111" s="51">
        <f>SUM(DL83:DL110)</f>
        <v>14969.79</v>
      </c>
      <c r="DM111" s="24">
        <f>SUM(DL83:DM110)</f>
        <v>37183.500000000007</v>
      </c>
      <c r="DN111" s="51">
        <f>SUM(DN83:DN110)</f>
        <v>14360.86</v>
      </c>
      <c r="DO111" s="24">
        <f>SUM(DN83:DO110)</f>
        <v>37183.500000000007</v>
      </c>
      <c r="DP111" s="2">
        <f>SUM(DP83:DP110)</f>
        <v>499501.22000000009</v>
      </c>
      <c r="DQ111" s="51">
        <f>SUM(DQ83:DQ110)</f>
        <v>13735.039999999999</v>
      </c>
      <c r="DR111" s="24">
        <f>SUM(DQ83:DR110)</f>
        <v>37183.49</v>
      </c>
      <c r="DS111" s="51">
        <f>SUM(DS83:DS110)</f>
        <v>13091.890000000001</v>
      </c>
      <c r="DT111" s="24">
        <f>SUM(DS83:DT110)</f>
        <v>37183.480000000003</v>
      </c>
      <c r="DU111" s="2">
        <f>SUM(DU83:DU110)</f>
        <v>451961.18000000017</v>
      </c>
      <c r="DV111" s="51">
        <f>SUM(DV83:DV110)</f>
        <v>12430.900000000001</v>
      </c>
      <c r="DW111" s="24">
        <f>SUM(DV83:DW110)</f>
        <v>37183.479999999996</v>
      </c>
      <c r="DX111" s="51">
        <f>SUM(DX83:DX110)</f>
        <v>11751.59</v>
      </c>
      <c r="DY111" s="24">
        <f>SUM(DX83:DY110)</f>
        <v>37183.5</v>
      </c>
      <c r="DZ111" s="2">
        <f>SUM(DZ83:DZ110)</f>
        <v>401776.69000000012</v>
      </c>
      <c r="EA111" s="51">
        <f>SUM(EA83:EA110)</f>
        <v>11053.43</v>
      </c>
      <c r="EB111" s="24">
        <f>SUM(EA83:EB110)</f>
        <v>37183.509999999995</v>
      </c>
      <c r="EC111" s="51">
        <f>SUM(EC83:EC110)</f>
        <v>10335.880000000001</v>
      </c>
      <c r="ED111" s="24">
        <f>SUM(EC83:ED110)</f>
        <v>37183.47</v>
      </c>
      <c r="EE111" s="2">
        <f>SUM(EE83:EE110)</f>
        <v>348799.02000000014</v>
      </c>
      <c r="EF111" s="51">
        <f>SUM(EF83:EF110)</f>
        <v>9598.4100000000017</v>
      </c>
      <c r="EG111" s="24">
        <f>SUM(EF83:EG110)</f>
        <v>37183.479999999996</v>
      </c>
      <c r="EH111" s="51">
        <f>SUM(EH83:EH110)</f>
        <v>8840.4599999999991</v>
      </c>
      <c r="EI111" s="24">
        <f>SUM(EH83:EI110)</f>
        <v>37183.67</v>
      </c>
      <c r="EJ111" s="2">
        <f>SUM(EJ83:EJ110)</f>
        <v>292870.74000000011</v>
      </c>
      <c r="EK111" s="51">
        <f>SUM(EK83:EK110)</f>
        <v>8061.4600000000009</v>
      </c>
      <c r="EL111" s="24">
        <f>SUM(EK83:EL110)</f>
        <v>37183.480000000003</v>
      </c>
      <c r="EM111" s="51">
        <f>SUM(EM83:EM110)</f>
        <v>7260.8499999999995</v>
      </c>
      <c r="EN111" s="24">
        <f>SUM(EM83:EN110)</f>
        <v>37183.500000000007</v>
      </c>
      <c r="EO111" s="2">
        <f>SUM(EO83:EO110)</f>
        <v>233826.07000000012</v>
      </c>
      <c r="EP111" s="51">
        <f>SUM(EP83:EP110)</f>
        <v>6437.9699999999993</v>
      </c>
      <c r="EQ111" s="24">
        <f>SUM(EP83:EQ110)</f>
        <v>37183.500000000007</v>
      </c>
      <c r="ER111" s="51">
        <f>SUM(ER83:ER110)</f>
        <v>5592.21</v>
      </c>
      <c r="ES111" s="24">
        <f>SUM(ER83:ES110)</f>
        <v>37183.489999999991</v>
      </c>
      <c r="ET111" s="2">
        <f>SUM(ET83:ET110)</f>
        <v>171489.26000000013</v>
      </c>
      <c r="EU111" s="51">
        <f>SUM(EU83:EU110)</f>
        <v>4722.92</v>
      </c>
      <c r="EV111" s="24">
        <f>SUM(EU83:EV110)</f>
        <v>37183.479999999996</v>
      </c>
      <c r="EW111" s="51">
        <f>SUM(EW83:EW110)</f>
        <v>3829.4700000000003</v>
      </c>
      <c r="EX111" s="24">
        <f>SUM(EW83:EX110)</f>
        <v>37183.47</v>
      </c>
      <c r="EY111" s="2">
        <f>SUM(EY83:EY110)</f>
        <v>105674.70000000013</v>
      </c>
      <c r="EZ111" s="51">
        <f>SUM(EZ83:EZ110)</f>
        <v>2911.17</v>
      </c>
      <c r="FA111" s="24">
        <f>SUM(EZ83:FA110)</f>
        <v>37183.509999999995</v>
      </c>
      <c r="FB111" s="51">
        <f>SUM(FB83:FB110)</f>
        <v>1967.2799999999997</v>
      </c>
      <c r="FC111" s="24">
        <f>SUM(FB83:FC110)</f>
        <v>37183.479999999996</v>
      </c>
      <c r="FD111" s="2">
        <f>SUM(FD83:FD110)</f>
        <v>36186.160000000134</v>
      </c>
      <c r="FE111" s="51">
        <f>SUM(FE83:FE110)</f>
        <v>997.16000000000008</v>
      </c>
      <c r="FF111" s="24">
        <f>SUM(FE83:FF110)</f>
        <v>37183.32</v>
      </c>
      <c r="FG111" s="51">
        <f>SUM(FG83:FG110)</f>
        <v>1.3739054338657297E-10</v>
      </c>
      <c r="FH111" s="24"/>
      <c r="FI111" s="2"/>
    </row>
    <row r="112" spans="1:166" x14ac:dyDescent="0.35">
      <c r="L112" s="23">
        <v>41820</v>
      </c>
      <c r="M112" s="51">
        <f>J111+M111</f>
        <v>153013.24</v>
      </c>
      <c r="O112" s="4">
        <f>M81</f>
        <v>42004</v>
      </c>
      <c r="P112" s="51">
        <f>M112+P111</f>
        <v>224338.24</v>
      </c>
      <c r="Q112" s="40"/>
      <c r="R112" s="51">
        <f>P112+R111</f>
        <v>294090.05</v>
      </c>
      <c r="T112" s="4">
        <f>R81</f>
        <v>42369</v>
      </c>
      <c r="U112" s="51">
        <f>R112+U111</f>
        <v>362160.74</v>
      </c>
      <c r="V112" s="40"/>
      <c r="W112" s="51">
        <f>U112+W111</f>
        <v>428525.68</v>
      </c>
      <c r="Y112" s="4">
        <f>W81</f>
        <v>42735</v>
      </c>
      <c r="Z112" s="51">
        <f>W112+Z111</f>
        <v>493138.37</v>
      </c>
      <c r="AA112" s="40"/>
      <c r="AB112" s="51">
        <f>Z112+AB111</f>
        <v>555977.53</v>
      </c>
      <c r="AD112" s="4">
        <f>AB81</f>
        <v>43100</v>
      </c>
      <c r="AE112" s="51">
        <f>AB112+AE111</f>
        <v>613240.65</v>
      </c>
      <c r="AF112" s="40"/>
      <c r="AG112" s="51">
        <f>AE112+AG111</f>
        <v>672387.59</v>
      </c>
      <c r="AI112" s="4">
        <f>AG81</f>
        <v>43465</v>
      </c>
      <c r="AJ112" s="51">
        <f>AG112+AJ111</f>
        <v>729316.15999999992</v>
      </c>
      <c r="AK112" s="40"/>
      <c r="AL112" s="51">
        <f>AJ112+AL111</f>
        <v>785568.09</v>
      </c>
      <c r="AN112" s="4">
        <f>AL81</f>
        <v>43830</v>
      </c>
      <c r="AO112" s="51">
        <f>AL112+AO111</f>
        <v>840822.95</v>
      </c>
      <c r="AP112" s="40"/>
      <c r="AQ112" s="51">
        <f>AO112+AQ111</f>
        <v>895097.6</v>
      </c>
      <c r="AS112" s="4">
        <f>AQ81</f>
        <v>44196</v>
      </c>
      <c r="AT112" s="51">
        <f>AQ112+AT111</f>
        <v>948368.33</v>
      </c>
      <c r="AU112" s="40"/>
      <c r="AV112" s="51">
        <f>AT112+AV111</f>
        <v>1000610.95</v>
      </c>
      <c r="AX112" s="4">
        <f>AV81</f>
        <v>44561</v>
      </c>
      <c r="AY112" s="51">
        <f>AV112+AY111</f>
        <v>1051800.58</v>
      </c>
      <c r="AZ112" s="40"/>
      <c r="BA112" s="51">
        <f>AY112+BA111</f>
        <v>1101911.79</v>
      </c>
      <c r="BC112" s="4">
        <f>BA81</f>
        <v>44926</v>
      </c>
      <c r="BD112" s="51">
        <f>BA112+BD111</f>
        <v>1150918.49</v>
      </c>
      <c r="BE112" s="40"/>
      <c r="BF112" s="51">
        <f>BD112+BF111</f>
        <v>1198794.01</v>
      </c>
      <c r="BH112" s="4">
        <f>BF81</f>
        <v>45291</v>
      </c>
      <c r="BI112" s="51">
        <f>BF112+BI111</f>
        <v>1245510.98</v>
      </c>
      <c r="BJ112" s="40"/>
      <c r="BK112" s="51">
        <f>BI112+BK111</f>
        <v>1291041.3799999999</v>
      </c>
      <c r="BM112" s="4">
        <f>BK81</f>
        <v>45657</v>
      </c>
      <c r="BN112" s="51">
        <f>BK112+BN111</f>
        <v>1335356.4999999998</v>
      </c>
      <c r="BO112" s="40"/>
      <c r="BP112" s="51">
        <f>BN112+BP111</f>
        <v>1378426.8999999997</v>
      </c>
      <c r="BR112" s="4">
        <f>BP81</f>
        <v>46022</v>
      </c>
      <c r="BS112" s="51">
        <f>BP112+BS111</f>
        <v>1420222.4499999997</v>
      </c>
      <c r="BT112" s="40"/>
      <c r="BU112" s="51">
        <f>BS112+BU111</f>
        <v>1460814.5299999998</v>
      </c>
      <c r="BW112" s="4">
        <f>BU81</f>
        <v>46387</v>
      </c>
      <c r="BX112" s="51">
        <f>BU112+BX111</f>
        <v>1500173.6599999997</v>
      </c>
      <c r="BY112" s="40"/>
      <c r="BZ112" s="51">
        <f>BX112+BZ111</f>
        <v>1538269.6299999997</v>
      </c>
      <c r="CB112" s="4">
        <f>BZ81</f>
        <v>46752</v>
      </c>
      <c r="CC112" s="51">
        <f>BZ112+CC111</f>
        <v>1575071.5599999996</v>
      </c>
      <c r="CD112" s="40"/>
      <c r="CE112" s="51">
        <f>CC112+CE111</f>
        <v>1610547.7199999995</v>
      </c>
      <c r="CG112" s="4">
        <f>CE81</f>
        <v>47118</v>
      </c>
      <c r="CH112" s="51">
        <f>CE112+CH111</f>
        <v>1644665.5899999994</v>
      </c>
      <c r="CI112" s="40"/>
      <c r="CJ112" s="51">
        <f>CH112+CJ111</f>
        <v>1677391.8999999994</v>
      </c>
      <c r="CL112" s="4">
        <f>CJ81</f>
        <v>47483</v>
      </c>
      <c r="CM112" s="51">
        <f>CJ112+CM111</f>
        <v>1708692.5099999995</v>
      </c>
      <c r="CN112" s="40"/>
      <c r="CO112" s="51">
        <f>CM112+CO111</f>
        <v>1738532.4699999995</v>
      </c>
      <c r="CQ112" s="4">
        <f>CO81</f>
        <v>47848</v>
      </c>
      <c r="CR112" s="51">
        <f>CO112+CR111</f>
        <v>1766875.9499999995</v>
      </c>
      <c r="CS112" s="40"/>
      <c r="CT112" s="51">
        <f>CR112+CT111</f>
        <v>1793686.1899999995</v>
      </c>
      <c r="CV112" s="4">
        <f>CT81</f>
        <v>48213</v>
      </c>
      <c r="CW112" s="51">
        <f>CT112+CW111</f>
        <v>1818925.5599999996</v>
      </c>
      <c r="CX112" s="40"/>
      <c r="CY112" s="51">
        <f>CW112+CY111</f>
        <v>1842555.8299999996</v>
      </c>
      <c r="DA112" s="4">
        <f>CY81</f>
        <v>48579</v>
      </c>
      <c r="DB112" s="51">
        <f>CY112+DB111</f>
        <v>1864536.8399999996</v>
      </c>
      <c r="DC112" s="40"/>
      <c r="DD112" s="51">
        <f>DB112+DD111</f>
        <v>1884828.3799999997</v>
      </c>
      <c r="DF112" s="4">
        <f>DD81</f>
        <v>48944</v>
      </c>
      <c r="DG112" s="51">
        <f>DD112+DG111</f>
        <v>1903388.8899999997</v>
      </c>
      <c r="DH112" s="40"/>
      <c r="DI112" s="51">
        <f>DG112+DI111</f>
        <v>1920175.8499999996</v>
      </c>
      <c r="DJ112" s="4"/>
      <c r="DK112" s="21">
        <f>DI81</f>
        <v>49309</v>
      </c>
      <c r="DL112" s="51">
        <f>DI112+DL111</f>
        <v>1935145.6399999997</v>
      </c>
      <c r="DM112" s="40"/>
      <c r="DN112" s="51">
        <f>DL112+DN111</f>
        <v>1949506.4999999998</v>
      </c>
      <c r="DP112" s="21">
        <f>DN81</f>
        <v>49674</v>
      </c>
      <c r="DQ112" s="51">
        <f>DN112+DQ111</f>
        <v>1963241.5399999998</v>
      </c>
      <c r="DR112" s="40"/>
      <c r="DS112" s="51">
        <f>DQ112+DS111</f>
        <v>1976333.4299999997</v>
      </c>
      <c r="DU112" s="21">
        <f>DS81</f>
        <v>50040</v>
      </c>
      <c r="DV112" s="51">
        <f>DS112+DV111</f>
        <v>1988764.3299999996</v>
      </c>
      <c r="DW112" s="40"/>
      <c r="DX112" s="51">
        <f>DV112+DX111</f>
        <v>2000515.9199999997</v>
      </c>
      <c r="DZ112" s="21">
        <f>DX81</f>
        <v>50405</v>
      </c>
      <c r="EA112" s="51">
        <f>DX112+EA111</f>
        <v>2011569.3499999996</v>
      </c>
      <c r="EB112" s="40"/>
      <c r="EC112" s="51">
        <f>EA112+EC111</f>
        <v>2021905.2299999995</v>
      </c>
      <c r="EE112" s="21">
        <f>EC81</f>
        <v>50770</v>
      </c>
      <c r="EF112" s="51">
        <f>EC112+EF111</f>
        <v>2031503.6399999994</v>
      </c>
      <c r="EG112" s="40"/>
      <c r="EH112" s="51">
        <f>EF112+EH111</f>
        <v>2040344.0999999994</v>
      </c>
      <c r="EJ112" s="21">
        <f>EH81</f>
        <v>51135</v>
      </c>
      <c r="EK112" s="51">
        <f>EH112+EK111</f>
        <v>2048405.5599999994</v>
      </c>
      <c r="EL112" s="40"/>
      <c r="EM112" s="51">
        <f>EK112+EM111</f>
        <v>2055666.4099999995</v>
      </c>
      <c r="EO112" s="21">
        <f>EM81</f>
        <v>51501</v>
      </c>
      <c r="EP112" s="51">
        <f>EM112+EP111</f>
        <v>2062104.3799999994</v>
      </c>
      <c r="EQ112" s="40"/>
      <c r="ER112" s="51">
        <f>EP112+ER111</f>
        <v>2067696.5899999994</v>
      </c>
      <c r="ET112" s="21">
        <f>ER81</f>
        <v>51866</v>
      </c>
      <c r="EU112" s="51">
        <f>ER112+EU111</f>
        <v>2072419.5099999993</v>
      </c>
      <c r="EV112" s="40"/>
      <c r="EW112" s="51">
        <f>EU112+EW111</f>
        <v>2076248.9799999993</v>
      </c>
      <c r="EY112" s="21">
        <f>EW81</f>
        <v>52231</v>
      </c>
      <c r="EZ112" s="51">
        <f>EW112+EZ111</f>
        <v>2079160.1499999992</v>
      </c>
      <c r="FA112" s="40"/>
      <c r="FB112" s="51">
        <f>EZ112+FB111</f>
        <v>2081127.4299999992</v>
      </c>
      <c r="FD112" s="21">
        <f>FB81</f>
        <v>52596</v>
      </c>
      <c r="FE112" s="51">
        <f>FB112+FE111</f>
        <v>2082124.5899999992</v>
      </c>
      <c r="FF112" s="40"/>
      <c r="FG112" s="51">
        <f>FE112+FG111</f>
        <v>2082124.5899999994</v>
      </c>
      <c r="FH112" s="40">
        <f>FG112-DF78</f>
        <v>713391.06999999983</v>
      </c>
      <c r="FJ112" s="21">
        <f>FH81</f>
        <v>52962</v>
      </c>
    </row>
    <row r="113" spans="1:166" x14ac:dyDescent="0.35">
      <c r="L113" s="22">
        <f>L111+F111</f>
        <v>2987243.0500000003</v>
      </c>
      <c r="O113" s="2">
        <f>O111+F111</f>
        <v>2954908.43</v>
      </c>
      <c r="FG113" s="52">
        <f>FG114-FG112</f>
        <v>2945223.3700000034</v>
      </c>
      <c r="FH113" s="40">
        <f>FG113-DG79</f>
        <v>2935.6400000029244</v>
      </c>
    </row>
    <row r="114" spans="1:166" x14ac:dyDescent="0.35">
      <c r="A114" s="7"/>
      <c r="B114" s="7"/>
      <c r="C114" s="6"/>
      <c r="D114" s="6"/>
      <c r="E114" s="5"/>
      <c r="F114" s="5"/>
      <c r="G114" s="5"/>
      <c r="L114" s="22">
        <f>K111</f>
        <v>165956.63999999996</v>
      </c>
      <c r="O114" s="22">
        <f>L114+N111</f>
        <v>273328.17999999993</v>
      </c>
      <c r="T114" s="22">
        <f>O114+Q111+S111</f>
        <v>538135.80000000005</v>
      </c>
      <c r="Y114" s="40">
        <f>T114+V111+X111</f>
        <v>802048.62000000011</v>
      </c>
      <c r="Z114" s="2"/>
      <c r="AD114" s="40">
        <f>Y114+AA111+AC111</f>
        <v>1064781.8500000001</v>
      </c>
      <c r="AI114" s="40">
        <f>AD114+AF111+AH111</f>
        <v>1323760.52</v>
      </c>
      <c r="AJ114" s="2"/>
      <c r="AN114" s="40">
        <f>AI114+AK111+AM111</f>
        <v>1519547.57</v>
      </c>
      <c r="AQ114" s="2"/>
      <c r="AR114" s="2"/>
      <c r="AS114" s="40">
        <f>AN114+AP111+AR111</f>
        <v>1712075.82</v>
      </c>
      <c r="AT114" s="2"/>
      <c r="AU114" s="2"/>
      <c r="AV114" s="2"/>
      <c r="AW114" s="2"/>
      <c r="AX114" s="40">
        <f>AS114+AU111+AW111</f>
        <v>1904604.0000000002</v>
      </c>
      <c r="AY114" s="2"/>
      <c r="AZ114" s="2"/>
      <c r="BA114" s="2"/>
      <c r="BB114" s="40"/>
      <c r="BC114" s="40">
        <f>AX114+AZ111+BB111</f>
        <v>2097132.1800000004</v>
      </c>
      <c r="BD114" s="2"/>
      <c r="BE114" s="2"/>
      <c r="BF114" s="2"/>
      <c r="BG114" s="2"/>
      <c r="BH114" s="40">
        <f>BC114+BE111+BG111</f>
        <v>2289660.3000000003</v>
      </c>
      <c r="BI114" s="2"/>
      <c r="BJ114" s="2"/>
      <c r="BK114" s="2"/>
      <c r="BL114" s="2"/>
      <c r="BM114" s="40">
        <f>BH114+BJ111+BL111</f>
        <v>2482188.4900000002</v>
      </c>
      <c r="BN114" s="2"/>
      <c r="BO114" s="2"/>
      <c r="BP114" s="2"/>
      <c r="BQ114" s="2"/>
      <c r="BR114" s="40">
        <f>BM114+BO111+BQ111</f>
        <v>2674716.2500000005</v>
      </c>
      <c r="BS114" s="2"/>
      <c r="BT114" s="2"/>
      <c r="BU114" s="2"/>
      <c r="BV114" s="2"/>
      <c r="BW114" s="40">
        <f>BR114+BT111+BV111</f>
        <v>2857621.2800000003</v>
      </c>
      <c r="BX114" s="2"/>
      <c r="BY114" s="2"/>
      <c r="BZ114" s="2"/>
      <c r="CA114" s="2"/>
      <c r="CB114" s="40">
        <f>BW114+BY111+CA111</f>
        <v>3040526.1400000006</v>
      </c>
      <c r="CC114" s="2"/>
      <c r="CD114" s="2"/>
      <c r="CE114" s="2"/>
      <c r="CF114" s="2"/>
      <c r="CG114" s="40">
        <f>CB114+CD111+CF111</f>
        <v>3223431.1400000006</v>
      </c>
      <c r="CH114" s="2"/>
      <c r="CI114" s="2"/>
      <c r="CJ114" s="2"/>
      <c r="CK114" s="2"/>
      <c r="CL114" s="40">
        <f>CG114+CI111+CK111</f>
        <v>3406336.100000001</v>
      </c>
      <c r="CM114" s="2"/>
      <c r="CN114" s="2"/>
      <c r="CO114" s="2"/>
      <c r="CP114" s="2"/>
      <c r="CQ114" s="40">
        <f>CL114+CN111+CP111</f>
        <v>3589241.080000001</v>
      </c>
      <c r="CR114" s="2"/>
      <c r="CS114" s="2"/>
      <c r="CT114" s="2"/>
      <c r="CU114" s="2"/>
      <c r="CV114" s="40">
        <f>CQ114+CS111+CU111</f>
        <v>3772146.0500000007</v>
      </c>
      <c r="CW114" s="2"/>
      <c r="CX114" s="2"/>
      <c r="CY114" s="2"/>
      <c r="CZ114" s="2"/>
      <c r="DA114" s="40">
        <f>CV114+CX111+CZ111</f>
        <v>3955051.350000001</v>
      </c>
      <c r="DB114" s="2"/>
      <c r="DC114" s="2"/>
      <c r="DD114" s="2"/>
      <c r="DE114" s="2"/>
      <c r="DF114" s="40">
        <f>DA114+DC111+DE111</f>
        <v>4137956.3800000008</v>
      </c>
      <c r="DG114" s="2"/>
      <c r="DH114" s="2"/>
      <c r="DI114" s="2"/>
      <c r="DJ114" s="2"/>
      <c r="DK114" s="40">
        <f>DF114+DH111+DJ111</f>
        <v>4320861.6500000004</v>
      </c>
      <c r="DL114" s="2"/>
      <c r="DM114" s="2"/>
      <c r="DN114" s="2"/>
      <c r="DO114" s="2"/>
      <c r="DP114" s="40">
        <f>DK114+DM111+DO111</f>
        <v>4395228.6500000004</v>
      </c>
      <c r="DQ114" s="2"/>
      <c r="DR114" s="2"/>
      <c r="DS114" s="2"/>
      <c r="DT114" s="2"/>
      <c r="DU114" s="40">
        <f>DP114+DR111+DT111</f>
        <v>4469595.620000001</v>
      </c>
      <c r="DV114" s="2"/>
      <c r="DW114" s="2"/>
      <c r="DX114" s="2"/>
      <c r="DY114" s="2"/>
      <c r="DZ114" s="40">
        <f>DU114+DW111+DY111</f>
        <v>4543962.6000000015</v>
      </c>
      <c r="EA114" s="2"/>
      <c r="EB114" s="2"/>
      <c r="EC114" s="2"/>
      <c r="ED114" s="2"/>
      <c r="EE114" s="40">
        <f>DZ114+EB111+ED111</f>
        <v>4618329.580000001</v>
      </c>
      <c r="EF114" s="2"/>
      <c r="EG114" s="2"/>
      <c r="EH114" s="2"/>
      <c r="EI114" s="2"/>
      <c r="EJ114" s="40">
        <f>EE114+EG111+EI111</f>
        <v>4692696.7300000014</v>
      </c>
      <c r="EK114" s="2"/>
      <c r="EL114" s="2"/>
      <c r="EM114" s="2"/>
      <c r="EN114" s="2"/>
      <c r="EO114" s="40">
        <f>EJ114+EL111+EN111</f>
        <v>4767063.7100000018</v>
      </c>
      <c r="EP114" s="2"/>
      <c r="EQ114" s="2"/>
      <c r="ER114" s="40"/>
      <c r="ES114" s="2"/>
      <c r="ET114" s="40">
        <f>EO114+EQ111+ES111</f>
        <v>4841430.700000002</v>
      </c>
      <c r="EU114" s="2"/>
      <c r="EV114" s="2"/>
      <c r="EW114" s="2"/>
      <c r="EX114" s="2"/>
      <c r="EY114" s="40">
        <f>ET114+EV111+EX111</f>
        <v>4915797.6500000022</v>
      </c>
      <c r="EZ114" s="2"/>
      <c r="FA114" s="2"/>
      <c r="FB114" s="2"/>
      <c r="FC114" s="2"/>
      <c r="FD114" s="40">
        <f>EY114+FA111+FC111</f>
        <v>4990164.6400000025</v>
      </c>
      <c r="FE114" s="2"/>
      <c r="FF114" s="2"/>
      <c r="FG114" s="22">
        <f>FD114+FF111</f>
        <v>5027347.9600000028</v>
      </c>
      <c r="FH114" s="2">
        <f>FG114-DF79</f>
        <v>716326.71000000276</v>
      </c>
      <c r="FI114" s="2"/>
      <c r="FJ114" s="2"/>
    </row>
    <row r="115" spans="1:166" x14ac:dyDescent="0.35">
      <c r="A115" s="7"/>
      <c r="B115" s="7"/>
      <c r="C115" s="6"/>
      <c r="D115" s="6"/>
      <c r="E115" s="5"/>
      <c r="F115" s="5"/>
      <c r="G115" s="5"/>
      <c r="Z115" s="2"/>
      <c r="AJ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</row>
    <row r="116" spans="1:166" s="39" customFormat="1" ht="17.25" x14ac:dyDescent="0.4">
      <c r="A116" s="20"/>
      <c r="B116" s="20"/>
      <c r="C116" s="20"/>
      <c r="D116" s="14" t="s">
        <v>61</v>
      </c>
      <c r="E116" s="20"/>
      <c r="F116" s="20"/>
      <c r="G116" s="20"/>
      <c r="H116" s="3"/>
      <c r="I116" s="21" t="s">
        <v>24</v>
      </c>
      <c r="J116" s="59" t="s">
        <v>48</v>
      </c>
      <c r="K116" s="59"/>
      <c r="M116" s="59">
        <v>42004</v>
      </c>
      <c r="N116" s="59"/>
      <c r="O116" s="21" t="s">
        <v>24</v>
      </c>
      <c r="P116" s="59">
        <v>42185</v>
      </c>
      <c r="Q116" s="59"/>
      <c r="R116" s="59">
        <v>42369</v>
      </c>
      <c r="S116" s="59"/>
      <c r="T116" s="20" t="s">
        <v>24</v>
      </c>
      <c r="U116" s="59">
        <v>42551</v>
      </c>
      <c r="V116" s="59"/>
      <c r="W116" s="59">
        <v>42735</v>
      </c>
      <c r="X116" s="59"/>
      <c r="Y116" s="20" t="s">
        <v>24</v>
      </c>
      <c r="Z116" s="59">
        <v>42916</v>
      </c>
      <c r="AA116" s="59"/>
      <c r="AB116" s="59">
        <v>43100</v>
      </c>
      <c r="AC116" s="59"/>
      <c r="AD116" s="20" t="s">
        <v>24</v>
      </c>
      <c r="AE116" s="59">
        <v>43281</v>
      </c>
      <c r="AF116" s="59"/>
      <c r="AG116" s="59">
        <v>43465</v>
      </c>
      <c r="AH116" s="59"/>
      <c r="AI116" s="20" t="s">
        <v>24</v>
      </c>
      <c r="AJ116" s="59">
        <v>43646</v>
      </c>
      <c r="AK116" s="59"/>
      <c r="AL116" s="59">
        <v>43830</v>
      </c>
      <c r="AM116" s="59"/>
      <c r="AN116" s="20" t="s">
        <v>24</v>
      </c>
      <c r="AO116" s="59">
        <v>44012</v>
      </c>
      <c r="AP116" s="59"/>
      <c r="AQ116" s="59">
        <v>44196</v>
      </c>
      <c r="AR116" s="59"/>
      <c r="AS116" s="20" t="s">
        <v>24</v>
      </c>
      <c r="AT116" s="59">
        <v>44377</v>
      </c>
      <c r="AU116" s="59"/>
      <c r="AV116" s="59">
        <v>44561</v>
      </c>
      <c r="AW116" s="59"/>
      <c r="AX116" s="20" t="s">
        <v>24</v>
      </c>
      <c r="AY116" s="59">
        <v>44742</v>
      </c>
      <c r="AZ116" s="59"/>
      <c r="BA116" s="59">
        <v>44926</v>
      </c>
      <c r="BB116" s="59"/>
      <c r="BC116" s="20" t="s">
        <v>24</v>
      </c>
      <c r="BD116" s="59">
        <v>45107</v>
      </c>
      <c r="BE116" s="59"/>
      <c r="BF116" s="59">
        <v>45291</v>
      </c>
      <c r="BG116" s="59"/>
      <c r="BH116" s="20" t="s">
        <v>24</v>
      </c>
      <c r="BI116" s="59">
        <v>45473</v>
      </c>
      <c r="BJ116" s="59"/>
      <c r="BK116" s="59">
        <v>45657</v>
      </c>
      <c r="BL116" s="59"/>
      <c r="BM116" s="20" t="s">
        <v>24</v>
      </c>
      <c r="BN116" s="59">
        <v>45838</v>
      </c>
      <c r="BO116" s="59"/>
      <c r="BP116" s="59">
        <v>46022</v>
      </c>
      <c r="BQ116" s="59"/>
      <c r="BR116" s="20" t="s">
        <v>24</v>
      </c>
      <c r="BS116" s="59">
        <v>46203</v>
      </c>
      <c r="BT116" s="59"/>
      <c r="BU116" s="59">
        <v>46387</v>
      </c>
      <c r="BV116" s="59"/>
      <c r="BW116" s="20" t="s">
        <v>24</v>
      </c>
      <c r="BX116" s="59">
        <v>46568</v>
      </c>
      <c r="BY116" s="59"/>
      <c r="BZ116" s="59">
        <v>46752</v>
      </c>
      <c r="CA116" s="59"/>
      <c r="CB116" s="20" t="s">
        <v>24</v>
      </c>
      <c r="CC116" s="59">
        <v>46934</v>
      </c>
      <c r="CD116" s="59"/>
      <c r="CE116" s="59">
        <v>47118</v>
      </c>
      <c r="CF116" s="59"/>
      <c r="CG116" s="20" t="s">
        <v>24</v>
      </c>
      <c r="CH116" s="59">
        <v>47299</v>
      </c>
      <c r="CI116" s="59"/>
      <c r="CJ116" s="59">
        <v>47483</v>
      </c>
      <c r="CK116" s="59"/>
      <c r="CL116" s="20" t="s">
        <v>24</v>
      </c>
      <c r="CM116" s="59">
        <v>47664</v>
      </c>
      <c r="CN116" s="59"/>
      <c r="CO116" s="59">
        <v>47848</v>
      </c>
      <c r="CP116" s="59"/>
      <c r="CQ116" s="20" t="s">
        <v>24</v>
      </c>
      <c r="CR116" s="59">
        <v>48029</v>
      </c>
      <c r="CS116" s="59"/>
      <c r="CT116" s="59">
        <v>48213</v>
      </c>
      <c r="CU116" s="59"/>
      <c r="CV116" s="20" t="s">
        <v>24</v>
      </c>
      <c r="CW116" s="59">
        <v>48395</v>
      </c>
      <c r="CX116" s="59"/>
      <c r="CY116" s="59">
        <v>48579</v>
      </c>
      <c r="CZ116" s="59"/>
      <c r="DA116" s="20" t="s">
        <v>24</v>
      </c>
      <c r="DB116" s="59">
        <v>48760</v>
      </c>
      <c r="DC116" s="59"/>
      <c r="DD116" s="59">
        <v>48944</v>
      </c>
      <c r="DE116" s="59"/>
      <c r="DF116" s="20" t="s">
        <v>24</v>
      </c>
      <c r="DG116" s="59">
        <v>49125</v>
      </c>
      <c r="DH116" s="59"/>
      <c r="DI116" s="59">
        <v>49309</v>
      </c>
      <c r="DJ116" s="59"/>
      <c r="DK116" s="20" t="s">
        <v>24</v>
      </c>
      <c r="DL116" s="59">
        <v>49490</v>
      </c>
      <c r="DM116" s="59"/>
      <c r="DN116" s="59">
        <v>49674</v>
      </c>
      <c r="DO116" s="59"/>
      <c r="DP116" s="20" t="s">
        <v>24</v>
      </c>
      <c r="DQ116" s="59">
        <v>49856</v>
      </c>
      <c r="DR116" s="59"/>
      <c r="DS116" s="59">
        <v>50040</v>
      </c>
      <c r="DT116" s="59"/>
      <c r="DU116" s="20" t="s">
        <v>24</v>
      </c>
      <c r="DV116" s="59">
        <v>50221</v>
      </c>
      <c r="DW116" s="59"/>
      <c r="DX116" s="59">
        <v>50405</v>
      </c>
      <c r="DY116" s="59"/>
      <c r="DZ116" s="20" t="s">
        <v>24</v>
      </c>
      <c r="EA116" s="59">
        <v>50586</v>
      </c>
      <c r="EB116" s="59"/>
      <c r="EC116" s="59">
        <v>50770</v>
      </c>
      <c r="ED116" s="59"/>
      <c r="EE116" s="20" t="s">
        <v>24</v>
      </c>
      <c r="EF116" s="59">
        <v>50951</v>
      </c>
      <c r="EG116" s="59"/>
      <c r="EH116" s="59">
        <v>51135</v>
      </c>
      <c r="EI116" s="59"/>
      <c r="EJ116" s="20" t="s">
        <v>24</v>
      </c>
      <c r="EK116" s="59">
        <v>51317</v>
      </c>
      <c r="EL116" s="59"/>
      <c r="EM116" s="59">
        <v>51501</v>
      </c>
      <c r="EN116" s="59"/>
      <c r="EO116" s="20" t="s">
        <v>24</v>
      </c>
      <c r="EP116" s="59">
        <v>51682</v>
      </c>
      <c r="EQ116" s="59"/>
      <c r="ER116" s="59">
        <v>51866</v>
      </c>
      <c r="ES116" s="59"/>
      <c r="ET116" s="20" t="s">
        <v>24</v>
      </c>
      <c r="EU116" s="59">
        <v>52047</v>
      </c>
      <c r="EV116" s="59"/>
      <c r="EW116" s="59">
        <v>52231</v>
      </c>
      <c r="EX116" s="59"/>
      <c r="EY116" s="20" t="s">
        <v>24</v>
      </c>
      <c r="EZ116" s="59">
        <v>52412</v>
      </c>
      <c r="FA116" s="59"/>
      <c r="FB116" s="59">
        <v>52596</v>
      </c>
      <c r="FC116" s="59"/>
      <c r="FD116" s="20" t="s">
        <v>24</v>
      </c>
      <c r="FE116" s="59">
        <v>52778</v>
      </c>
      <c r="FF116" s="59"/>
      <c r="FG116" s="20" t="s">
        <v>24</v>
      </c>
      <c r="FH116" s="59">
        <v>52962</v>
      </c>
      <c r="FI116" s="59"/>
      <c r="FJ116" s="20" t="s">
        <v>24</v>
      </c>
    </row>
    <row r="117" spans="1:166" s="39" customFormat="1" x14ac:dyDescent="0.35">
      <c r="A117" s="20" t="s">
        <v>23</v>
      </c>
      <c r="B117" s="20" t="s">
        <v>22</v>
      </c>
      <c r="C117" s="20" t="s">
        <v>21</v>
      </c>
      <c r="D117" s="20" t="s">
        <v>45</v>
      </c>
      <c r="E117" s="20" t="s">
        <v>19</v>
      </c>
      <c r="F117" s="20" t="s">
        <v>18</v>
      </c>
      <c r="G117" s="20"/>
      <c r="H117" s="3" t="s">
        <v>17</v>
      </c>
      <c r="I117" s="41">
        <v>41640</v>
      </c>
      <c r="J117" s="20" t="s">
        <v>16</v>
      </c>
      <c r="K117" s="20" t="s">
        <v>15</v>
      </c>
      <c r="L117" s="41">
        <v>41821</v>
      </c>
      <c r="M117" s="20" t="s">
        <v>16</v>
      </c>
      <c r="N117" s="20" t="s">
        <v>15</v>
      </c>
      <c r="O117" s="21">
        <f>I117+365</f>
        <v>42005</v>
      </c>
      <c r="P117" s="20" t="s">
        <v>16</v>
      </c>
      <c r="Q117" s="20" t="s">
        <v>15</v>
      </c>
      <c r="R117" s="20" t="s">
        <v>16</v>
      </c>
      <c r="S117" s="20" t="s">
        <v>15</v>
      </c>
      <c r="T117" s="21">
        <f>O117+365</f>
        <v>42370</v>
      </c>
      <c r="U117" s="20" t="s">
        <v>16</v>
      </c>
      <c r="V117" s="20" t="s">
        <v>15</v>
      </c>
      <c r="W117" s="20" t="s">
        <v>16</v>
      </c>
      <c r="X117" s="20" t="s">
        <v>15</v>
      </c>
      <c r="Y117" s="21">
        <f>T117+366</f>
        <v>42736</v>
      </c>
      <c r="Z117" s="20" t="s">
        <v>16</v>
      </c>
      <c r="AA117" s="20" t="s">
        <v>15</v>
      </c>
      <c r="AB117" s="20" t="s">
        <v>16</v>
      </c>
      <c r="AC117" s="20" t="s">
        <v>15</v>
      </c>
      <c r="AD117" s="21">
        <f>Y117+365</f>
        <v>43101</v>
      </c>
      <c r="AE117" s="20" t="s">
        <v>16</v>
      </c>
      <c r="AF117" s="20" t="s">
        <v>15</v>
      </c>
      <c r="AG117" s="20" t="s">
        <v>16</v>
      </c>
      <c r="AH117" s="20" t="s">
        <v>15</v>
      </c>
      <c r="AI117" s="21">
        <f>AD117+365</f>
        <v>43466</v>
      </c>
      <c r="AJ117" s="20" t="s">
        <v>16</v>
      </c>
      <c r="AK117" s="20" t="s">
        <v>15</v>
      </c>
      <c r="AL117" s="20" t="s">
        <v>16</v>
      </c>
      <c r="AM117" s="20" t="s">
        <v>15</v>
      </c>
      <c r="AN117" s="21">
        <f>AI117+365</f>
        <v>43831</v>
      </c>
      <c r="AO117" s="20" t="s">
        <v>16</v>
      </c>
      <c r="AP117" s="20" t="s">
        <v>15</v>
      </c>
      <c r="AQ117" s="20" t="s">
        <v>16</v>
      </c>
      <c r="AR117" s="20" t="s">
        <v>15</v>
      </c>
      <c r="AS117" s="21">
        <f>AN117+366</f>
        <v>44197</v>
      </c>
      <c r="AT117" s="20" t="s">
        <v>16</v>
      </c>
      <c r="AU117" s="20" t="s">
        <v>15</v>
      </c>
      <c r="AV117" s="20" t="s">
        <v>16</v>
      </c>
      <c r="AW117" s="20" t="s">
        <v>15</v>
      </c>
      <c r="AX117" s="21">
        <f>AS117+365</f>
        <v>44562</v>
      </c>
      <c r="AY117" s="20" t="s">
        <v>16</v>
      </c>
      <c r="AZ117" s="20" t="s">
        <v>15</v>
      </c>
      <c r="BA117" s="20" t="s">
        <v>16</v>
      </c>
      <c r="BB117" s="20" t="s">
        <v>15</v>
      </c>
      <c r="BC117" s="21">
        <f>AX117+365</f>
        <v>44927</v>
      </c>
      <c r="BD117" s="20" t="s">
        <v>16</v>
      </c>
      <c r="BE117" s="20" t="s">
        <v>15</v>
      </c>
      <c r="BF117" s="20" t="s">
        <v>16</v>
      </c>
      <c r="BG117" s="20" t="s">
        <v>15</v>
      </c>
      <c r="BH117" s="21">
        <f>BC117+365</f>
        <v>45292</v>
      </c>
      <c r="BI117" s="20" t="s">
        <v>16</v>
      </c>
      <c r="BJ117" s="20" t="s">
        <v>15</v>
      </c>
      <c r="BK117" s="20" t="s">
        <v>16</v>
      </c>
      <c r="BL117" s="20" t="s">
        <v>15</v>
      </c>
      <c r="BM117" s="21">
        <f>BH117+366</f>
        <v>45658</v>
      </c>
      <c r="BN117" s="20" t="s">
        <v>16</v>
      </c>
      <c r="BO117" s="20" t="s">
        <v>15</v>
      </c>
      <c r="BP117" s="20" t="s">
        <v>16</v>
      </c>
      <c r="BQ117" s="20" t="s">
        <v>15</v>
      </c>
      <c r="BR117" s="21">
        <f>BM117+365</f>
        <v>46023</v>
      </c>
      <c r="BS117" s="20" t="s">
        <v>16</v>
      </c>
      <c r="BT117" s="20" t="s">
        <v>15</v>
      </c>
      <c r="BU117" s="20" t="s">
        <v>16</v>
      </c>
      <c r="BV117" s="20" t="s">
        <v>15</v>
      </c>
      <c r="BW117" s="21">
        <f>BR117+365</f>
        <v>46388</v>
      </c>
      <c r="BX117" s="20" t="s">
        <v>16</v>
      </c>
      <c r="BY117" s="20" t="s">
        <v>15</v>
      </c>
      <c r="BZ117" s="20" t="s">
        <v>16</v>
      </c>
      <c r="CA117" s="20" t="s">
        <v>15</v>
      </c>
      <c r="CB117" s="21">
        <f>BW117+365</f>
        <v>46753</v>
      </c>
      <c r="CC117" s="20" t="s">
        <v>16</v>
      </c>
      <c r="CD117" s="20" t="s">
        <v>15</v>
      </c>
      <c r="CE117" s="20" t="s">
        <v>16</v>
      </c>
      <c r="CF117" s="20" t="s">
        <v>15</v>
      </c>
      <c r="CG117" s="21">
        <f>CB117+366</f>
        <v>47119</v>
      </c>
      <c r="CH117" s="20" t="s">
        <v>16</v>
      </c>
      <c r="CI117" s="20" t="s">
        <v>15</v>
      </c>
      <c r="CJ117" s="20" t="s">
        <v>16</v>
      </c>
      <c r="CK117" s="20" t="s">
        <v>15</v>
      </c>
      <c r="CL117" s="21">
        <f>CG117+365</f>
        <v>47484</v>
      </c>
      <c r="CM117" s="20" t="s">
        <v>16</v>
      </c>
      <c r="CN117" s="20" t="s">
        <v>15</v>
      </c>
      <c r="CO117" s="20" t="s">
        <v>16</v>
      </c>
      <c r="CP117" s="20" t="s">
        <v>15</v>
      </c>
      <c r="CQ117" s="21">
        <f>CL117+365</f>
        <v>47849</v>
      </c>
      <c r="CR117" s="20" t="s">
        <v>16</v>
      </c>
      <c r="CS117" s="20" t="s">
        <v>15</v>
      </c>
      <c r="CT117" s="20" t="s">
        <v>16</v>
      </c>
      <c r="CU117" s="20" t="s">
        <v>15</v>
      </c>
      <c r="CV117" s="21">
        <f>CQ117+365</f>
        <v>48214</v>
      </c>
      <c r="CW117" s="20" t="s">
        <v>16</v>
      </c>
      <c r="CX117" s="20" t="s">
        <v>15</v>
      </c>
      <c r="CY117" s="20" t="s">
        <v>16</v>
      </c>
      <c r="CZ117" s="20" t="s">
        <v>15</v>
      </c>
      <c r="DA117" s="21">
        <f>CV117+366</f>
        <v>48580</v>
      </c>
      <c r="DB117" s="20" t="s">
        <v>16</v>
      </c>
      <c r="DC117" s="20" t="s">
        <v>15</v>
      </c>
      <c r="DD117" s="20" t="s">
        <v>16</v>
      </c>
      <c r="DE117" s="20" t="s">
        <v>15</v>
      </c>
      <c r="DF117" s="21">
        <f>DA117+365</f>
        <v>48945</v>
      </c>
      <c r="DG117" s="20" t="s">
        <v>16</v>
      </c>
      <c r="DH117" s="20" t="s">
        <v>15</v>
      </c>
      <c r="DI117" s="20" t="s">
        <v>16</v>
      </c>
      <c r="DJ117" s="20" t="s">
        <v>15</v>
      </c>
      <c r="DK117" s="21">
        <f>DF117+365</f>
        <v>49310</v>
      </c>
      <c r="DL117" s="20" t="s">
        <v>16</v>
      </c>
      <c r="DM117" s="20" t="s">
        <v>15</v>
      </c>
      <c r="DN117" s="20" t="s">
        <v>16</v>
      </c>
      <c r="DO117" s="20" t="s">
        <v>15</v>
      </c>
      <c r="DP117" s="21">
        <f>DK117+365</f>
        <v>49675</v>
      </c>
      <c r="DQ117" s="20" t="s">
        <v>16</v>
      </c>
      <c r="DR117" s="20" t="s">
        <v>15</v>
      </c>
      <c r="DS117" s="20" t="s">
        <v>16</v>
      </c>
      <c r="DT117" s="20" t="s">
        <v>15</v>
      </c>
      <c r="DU117" s="21">
        <f>DP117+366</f>
        <v>50041</v>
      </c>
      <c r="DV117" s="20" t="s">
        <v>16</v>
      </c>
      <c r="DW117" s="20" t="s">
        <v>15</v>
      </c>
      <c r="DX117" s="20" t="s">
        <v>16</v>
      </c>
      <c r="DY117" s="20" t="s">
        <v>15</v>
      </c>
      <c r="DZ117" s="21">
        <f>DU117+365</f>
        <v>50406</v>
      </c>
      <c r="EA117" s="20" t="s">
        <v>16</v>
      </c>
      <c r="EB117" s="20" t="s">
        <v>15</v>
      </c>
      <c r="EC117" s="20" t="s">
        <v>16</v>
      </c>
      <c r="ED117" s="20" t="s">
        <v>15</v>
      </c>
      <c r="EE117" s="21">
        <f>DZ117+365</f>
        <v>50771</v>
      </c>
      <c r="EF117" s="20" t="s">
        <v>16</v>
      </c>
      <c r="EG117" s="20" t="s">
        <v>15</v>
      </c>
      <c r="EH117" s="20" t="s">
        <v>16</v>
      </c>
      <c r="EI117" s="20" t="s">
        <v>15</v>
      </c>
      <c r="EJ117" s="21">
        <f>EE117+365</f>
        <v>51136</v>
      </c>
      <c r="EK117" s="20" t="s">
        <v>16</v>
      </c>
      <c r="EL117" s="20" t="s">
        <v>15</v>
      </c>
      <c r="EM117" s="20" t="s">
        <v>16</v>
      </c>
      <c r="EN117" s="20" t="s">
        <v>15</v>
      </c>
      <c r="EO117" s="21">
        <f>EJ117+366</f>
        <v>51502</v>
      </c>
      <c r="EP117" s="20" t="s">
        <v>16</v>
      </c>
      <c r="EQ117" s="20" t="s">
        <v>15</v>
      </c>
      <c r="ER117" s="20" t="s">
        <v>16</v>
      </c>
      <c r="ES117" s="20" t="s">
        <v>15</v>
      </c>
      <c r="ET117" s="21">
        <f>EO117+365</f>
        <v>51867</v>
      </c>
      <c r="EU117" s="20" t="s">
        <v>16</v>
      </c>
      <c r="EV117" s="20" t="s">
        <v>15</v>
      </c>
      <c r="EW117" s="20" t="s">
        <v>16</v>
      </c>
      <c r="EX117" s="20" t="s">
        <v>15</v>
      </c>
      <c r="EY117" s="21">
        <f>ET117+365</f>
        <v>52232</v>
      </c>
      <c r="EZ117" s="20" t="s">
        <v>16</v>
      </c>
      <c r="FA117" s="20" t="s">
        <v>15</v>
      </c>
      <c r="FB117" s="20" t="s">
        <v>16</v>
      </c>
      <c r="FC117" s="20" t="s">
        <v>15</v>
      </c>
      <c r="FD117" s="21">
        <f>EY117+365</f>
        <v>52597</v>
      </c>
      <c r="FE117" s="20" t="s">
        <v>16</v>
      </c>
      <c r="FF117" s="20" t="s">
        <v>15</v>
      </c>
      <c r="FG117" s="21">
        <v>52779</v>
      </c>
      <c r="FH117" s="20" t="s">
        <v>16</v>
      </c>
      <c r="FI117" s="20" t="s">
        <v>15</v>
      </c>
      <c r="FJ117" s="21">
        <f>FD117+366</f>
        <v>52963</v>
      </c>
    </row>
    <row r="118" spans="1:166" s="39" customFormat="1" ht="17.25" x14ac:dyDescent="0.4">
      <c r="A118" s="31">
        <v>7283500</v>
      </c>
      <c r="B118" s="31">
        <v>1980</v>
      </c>
      <c r="C118" s="30">
        <v>29221</v>
      </c>
      <c r="D118" s="30">
        <v>41974</v>
      </c>
      <c r="E118" s="29">
        <v>8525.69</v>
      </c>
      <c r="F118" s="29">
        <v>8525.69</v>
      </c>
      <c r="G118" s="28" t="s">
        <v>14</v>
      </c>
      <c r="H118" s="27">
        <v>0.09</v>
      </c>
      <c r="I118" s="26">
        <v>753.03</v>
      </c>
      <c r="J118" s="26">
        <v>33.89</v>
      </c>
      <c r="K118" s="26">
        <v>368.23</v>
      </c>
      <c r="L118" s="22">
        <v>384.8</v>
      </c>
      <c r="M118" s="26">
        <v>17.32</v>
      </c>
      <c r="N118" s="26">
        <v>384.8</v>
      </c>
      <c r="O118" s="26">
        <f t="shared" ref="O118:O126" si="94">L118-N118</f>
        <v>0</v>
      </c>
      <c r="P118" s="20"/>
      <c r="Q118" s="20"/>
      <c r="R118" s="20"/>
      <c r="S118" s="20"/>
      <c r="T118" s="19"/>
      <c r="U118" s="20"/>
      <c r="V118" s="20"/>
      <c r="W118" s="20"/>
      <c r="X118" s="20"/>
      <c r="Y118" s="19"/>
      <c r="Z118" s="20"/>
      <c r="AA118" s="20"/>
      <c r="AB118" s="20"/>
      <c r="AC118" s="20"/>
      <c r="AD118" s="19"/>
      <c r="AE118" s="20"/>
      <c r="AF118" s="20"/>
      <c r="AG118" s="20"/>
      <c r="AH118" s="20"/>
      <c r="AI118" s="19"/>
      <c r="AJ118" s="20"/>
      <c r="AK118" s="20"/>
      <c r="AL118" s="20"/>
      <c r="AM118" s="20"/>
      <c r="AN118" s="19"/>
      <c r="AO118" s="20"/>
      <c r="AP118" s="20"/>
      <c r="AQ118" s="20"/>
      <c r="AR118" s="20"/>
      <c r="AS118" s="19"/>
      <c r="AT118" s="20"/>
      <c r="AU118" s="20"/>
      <c r="AV118" s="20"/>
      <c r="AW118" s="20"/>
      <c r="AX118" s="19"/>
      <c r="AY118" s="20"/>
      <c r="AZ118" s="20"/>
      <c r="BA118" s="20"/>
      <c r="BB118" s="20"/>
      <c r="BC118" s="19"/>
      <c r="BD118" s="20"/>
      <c r="BE118" s="20"/>
      <c r="BF118" s="20"/>
      <c r="BG118" s="20"/>
      <c r="BH118" s="19"/>
      <c r="BI118" s="20"/>
      <c r="BJ118" s="20"/>
      <c r="BK118" s="20"/>
      <c r="BL118" s="20"/>
      <c r="BM118" s="19"/>
      <c r="BN118" s="20"/>
      <c r="BO118" s="20"/>
      <c r="BP118" s="20"/>
      <c r="BQ118" s="20"/>
      <c r="BR118" s="19"/>
      <c r="BS118" s="20"/>
      <c r="BT118" s="20"/>
      <c r="BU118" s="20"/>
      <c r="BV118" s="20"/>
      <c r="BW118" s="19"/>
      <c r="BX118" s="20"/>
      <c r="BY118" s="20"/>
      <c r="BZ118" s="20"/>
      <c r="CA118" s="20"/>
      <c r="CB118" s="19"/>
      <c r="CC118" s="20"/>
      <c r="CD118" s="20"/>
      <c r="CE118" s="20"/>
      <c r="CF118" s="20"/>
      <c r="CG118" s="19"/>
      <c r="CH118" s="20"/>
      <c r="CI118" s="20"/>
      <c r="CJ118" s="20"/>
      <c r="CK118" s="20"/>
      <c r="CL118" s="19"/>
      <c r="CM118" s="20"/>
      <c r="CN118" s="20"/>
      <c r="CO118" s="20"/>
      <c r="CP118" s="20"/>
      <c r="CQ118" s="19"/>
      <c r="CR118" s="20"/>
      <c r="CS118" s="20"/>
      <c r="CT118" s="20"/>
      <c r="CU118" s="20"/>
      <c r="CV118" s="19"/>
      <c r="CW118" s="20"/>
      <c r="CX118" s="20"/>
      <c r="CY118" s="20"/>
      <c r="CZ118" s="20"/>
      <c r="DA118" s="19"/>
      <c r="DB118" s="20"/>
      <c r="DC118" s="20"/>
      <c r="DD118" s="20"/>
      <c r="DE118" s="20"/>
      <c r="DF118" s="19"/>
      <c r="DG118" s="19"/>
      <c r="DH118" s="19"/>
      <c r="DI118" s="19"/>
      <c r="DJ118" s="19"/>
      <c r="DK118" s="19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</row>
    <row r="119" spans="1:166" s="39" customFormat="1" ht="17.25" x14ac:dyDescent="0.4">
      <c r="A119" s="31">
        <v>8406300</v>
      </c>
      <c r="B119" s="31">
        <v>1980</v>
      </c>
      <c r="C119" s="30">
        <v>29221</v>
      </c>
      <c r="D119" s="30">
        <v>41974</v>
      </c>
      <c r="E119" s="29">
        <v>25822.84</v>
      </c>
      <c r="F119" s="29">
        <v>25822.84</v>
      </c>
      <c r="G119" s="28" t="s">
        <v>14</v>
      </c>
      <c r="H119" s="27">
        <v>0.09</v>
      </c>
      <c r="I119" s="26">
        <v>2280.79</v>
      </c>
      <c r="J119" s="26">
        <v>102.64</v>
      </c>
      <c r="K119" s="26">
        <v>1115.3</v>
      </c>
      <c r="L119" s="22">
        <v>1165.49</v>
      </c>
      <c r="M119" s="26">
        <v>52.45</v>
      </c>
      <c r="N119" s="26">
        <v>1165.49</v>
      </c>
      <c r="O119" s="26">
        <f t="shared" si="94"/>
        <v>0</v>
      </c>
      <c r="P119" s="20"/>
      <c r="Q119" s="20"/>
      <c r="R119" s="20"/>
      <c r="S119" s="20"/>
      <c r="T119" s="19"/>
      <c r="U119" s="20"/>
      <c r="V119" s="20"/>
      <c r="W119" s="20"/>
      <c r="X119" s="20"/>
      <c r="Y119" s="19"/>
      <c r="Z119" s="20"/>
      <c r="AA119" s="20"/>
      <c r="AB119" s="20"/>
      <c r="AC119" s="20"/>
      <c r="AD119" s="19"/>
      <c r="AE119" s="20"/>
      <c r="AF119" s="20"/>
      <c r="AG119" s="20"/>
      <c r="AH119" s="20"/>
      <c r="AI119" s="19"/>
      <c r="AJ119" s="20"/>
      <c r="AK119" s="20"/>
      <c r="AL119" s="20"/>
      <c r="AM119" s="20"/>
      <c r="AN119" s="19"/>
      <c r="AO119" s="20"/>
      <c r="AP119" s="20"/>
      <c r="AQ119" s="20"/>
      <c r="AR119" s="20"/>
      <c r="AS119" s="19"/>
      <c r="AT119" s="20"/>
      <c r="AU119" s="20"/>
      <c r="AV119" s="20"/>
      <c r="AW119" s="20"/>
      <c r="AX119" s="19"/>
      <c r="AY119" s="20"/>
      <c r="AZ119" s="20"/>
      <c r="BA119" s="20"/>
      <c r="BB119" s="20"/>
      <c r="BC119" s="19"/>
      <c r="BD119" s="20"/>
      <c r="BE119" s="20"/>
      <c r="BF119" s="20"/>
      <c r="BG119" s="20"/>
      <c r="BH119" s="19"/>
      <c r="BI119" s="20"/>
      <c r="BJ119" s="20"/>
      <c r="BK119" s="20"/>
      <c r="BL119" s="20"/>
      <c r="BM119" s="19"/>
      <c r="BN119" s="20"/>
      <c r="BO119" s="20"/>
      <c r="BP119" s="20"/>
      <c r="BQ119" s="20"/>
      <c r="BR119" s="19"/>
      <c r="BS119" s="20"/>
      <c r="BT119" s="20"/>
      <c r="BU119" s="20"/>
      <c r="BV119" s="20"/>
      <c r="BW119" s="19"/>
      <c r="BX119" s="20"/>
      <c r="BY119" s="20"/>
      <c r="BZ119" s="20"/>
      <c r="CA119" s="20"/>
      <c r="CB119" s="19"/>
      <c r="CC119" s="20"/>
      <c r="CD119" s="20"/>
      <c r="CE119" s="20"/>
      <c r="CF119" s="20"/>
      <c r="CG119" s="19"/>
      <c r="CH119" s="20"/>
      <c r="CI119" s="20"/>
      <c r="CJ119" s="20"/>
      <c r="CK119" s="20"/>
      <c r="CL119" s="19"/>
      <c r="CM119" s="20"/>
      <c r="CN119" s="20"/>
      <c r="CO119" s="20"/>
      <c r="CP119" s="20"/>
      <c r="CQ119" s="19"/>
      <c r="CR119" s="20"/>
      <c r="CS119" s="20"/>
      <c r="CT119" s="20"/>
      <c r="CU119" s="20"/>
      <c r="CV119" s="19"/>
      <c r="CW119" s="20"/>
      <c r="CX119" s="20"/>
      <c r="CY119" s="20"/>
      <c r="CZ119" s="20"/>
      <c r="DA119" s="19"/>
      <c r="DB119" s="20"/>
      <c r="DC119" s="20"/>
      <c r="DD119" s="20"/>
      <c r="DE119" s="20"/>
      <c r="DF119" s="19"/>
      <c r="DG119" s="19"/>
      <c r="DH119" s="19"/>
      <c r="DI119" s="19"/>
      <c r="DJ119" s="19"/>
      <c r="DK119" s="19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</row>
    <row r="120" spans="1:166" s="39" customFormat="1" ht="17.25" x14ac:dyDescent="0.4">
      <c r="A120" s="31">
        <v>7283500</v>
      </c>
      <c r="B120" s="31">
        <v>1980</v>
      </c>
      <c r="C120" s="30">
        <v>29587</v>
      </c>
      <c r="D120" s="30">
        <v>42339</v>
      </c>
      <c r="E120" s="29">
        <v>8126.35</v>
      </c>
      <c r="F120" s="29">
        <v>8126.35</v>
      </c>
      <c r="G120" s="28" t="s">
        <v>13</v>
      </c>
      <c r="H120" s="27">
        <v>0.09</v>
      </c>
      <c r="I120" s="26">
        <v>1375.03</v>
      </c>
      <c r="J120" s="26">
        <v>61.88</v>
      </c>
      <c r="K120" s="26">
        <v>321.39999999999998</v>
      </c>
      <c r="L120" s="22">
        <v>1053.6300000000001</v>
      </c>
      <c r="M120" s="26">
        <v>47.41</v>
      </c>
      <c r="N120" s="26">
        <v>335.87</v>
      </c>
      <c r="O120" s="26">
        <f t="shared" si="94"/>
        <v>717.7600000000001</v>
      </c>
      <c r="P120" s="26">
        <v>32.299999999999997</v>
      </c>
      <c r="Q120" s="26">
        <v>350.98</v>
      </c>
      <c r="R120" s="26">
        <v>16.5</v>
      </c>
      <c r="S120" s="26">
        <v>366.78</v>
      </c>
      <c r="T120" s="26">
        <f t="shared" ref="T120:T126" si="95">O120-Q120-S120</f>
        <v>0</v>
      </c>
      <c r="U120" s="20"/>
      <c r="V120" s="20"/>
      <c r="W120" s="20"/>
      <c r="X120" s="20"/>
      <c r="Y120" s="19"/>
      <c r="Z120" s="20"/>
      <c r="AA120" s="20"/>
      <c r="AB120" s="20"/>
      <c r="AC120" s="20"/>
      <c r="AD120" s="19"/>
      <c r="AE120" s="20"/>
      <c r="AF120" s="20"/>
      <c r="AG120" s="20"/>
      <c r="AH120" s="20"/>
      <c r="AI120" s="19"/>
      <c r="AJ120" s="20"/>
      <c r="AK120" s="20"/>
      <c r="AL120" s="20"/>
      <c r="AM120" s="20"/>
      <c r="AN120" s="19"/>
      <c r="AO120" s="20"/>
      <c r="AP120" s="20"/>
      <c r="AQ120" s="20"/>
      <c r="AR120" s="20"/>
      <c r="AS120" s="19"/>
      <c r="AT120" s="20"/>
      <c r="AU120" s="20"/>
      <c r="AV120" s="20"/>
      <c r="AW120" s="20"/>
      <c r="AX120" s="19"/>
      <c r="AY120" s="20"/>
      <c r="AZ120" s="20"/>
      <c r="BA120" s="20"/>
      <c r="BB120" s="20"/>
      <c r="BC120" s="19"/>
      <c r="BD120" s="20"/>
      <c r="BE120" s="20"/>
      <c r="BF120" s="20"/>
      <c r="BG120" s="20"/>
      <c r="BH120" s="19"/>
      <c r="BI120" s="20"/>
      <c r="BJ120" s="20"/>
      <c r="BK120" s="20"/>
      <c r="BL120" s="20"/>
      <c r="BM120" s="19"/>
      <c r="BN120" s="20"/>
      <c r="BO120" s="20"/>
      <c r="BP120" s="20"/>
      <c r="BQ120" s="20"/>
      <c r="BR120" s="19"/>
      <c r="BS120" s="20"/>
      <c r="BT120" s="20"/>
      <c r="BU120" s="20"/>
      <c r="BV120" s="20"/>
      <c r="BW120" s="19"/>
      <c r="BX120" s="20"/>
      <c r="BY120" s="20"/>
      <c r="BZ120" s="20"/>
      <c r="CA120" s="20"/>
      <c r="CB120" s="19"/>
      <c r="CC120" s="20"/>
      <c r="CD120" s="20"/>
      <c r="CE120" s="20"/>
      <c r="CF120" s="20"/>
      <c r="CG120" s="19"/>
      <c r="CH120" s="20"/>
      <c r="CI120" s="20"/>
      <c r="CJ120" s="20"/>
      <c r="CK120" s="20"/>
      <c r="CL120" s="19"/>
      <c r="CM120" s="20"/>
      <c r="CN120" s="20"/>
      <c r="CO120" s="20"/>
      <c r="CP120" s="20"/>
      <c r="CQ120" s="19"/>
      <c r="CR120" s="20"/>
      <c r="CS120" s="20"/>
      <c r="CT120" s="20"/>
      <c r="CU120" s="20"/>
      <c r="CV120" s="19"/>
      <c r="CW120" s="20"/>
      <c r="CX120" s="20"/>
      <c r="CY120" s="20"/>
      <c r="CZ120" s="20"/>
      <c r="DA120" s="19"/>
      <c r="DB120" s="20"/>
      <c r="DC120" s="20"/>
      <c r="DD120" s="20"/>
      <c r="DE120" s="20"/>
      <c r="DF120" s="19"/>
      <c r="DG120" s="19"/>
      <c r="DH120" s="19"/>
      <c r="DI120" s="19"/>
      <c r="DJ120" s="19"/>
      <c r="DK120" s="19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</row>
    <row r="121" spans="1:166" s="39" customFormat="1" ht="17.25" x14ac:dyDescent="0.4">
      <c r="A121" s="31">
        <v>8406300</v>
      </c>
      <c r="B121" s="31">
        <v>1980</v>
      </c>
      <c r="C121" s="30">
        <v>29587</v>
      </c>
      <c r="D121" s="30">
        <v>42339</v>
      </c>
      <c r="E121" s="29">
        <v>2023.93</v>
      </c>
      <c r="F121" s="29">
        <v>2023.93</v>
      </c>
      <c r="G121" s="28" t="s">
        <v>13</v>
      </c>
      <c r="H121" s="27">
        <v>0.09</v>
      </c>
      <c r="I121" s="26">
        <v>342.46</v>
      </c>
      <c r="J121" s="26">
        <v>15.41</v>
      </c>
      <c r="K121" s="26">
        <v>80.05</v>
      </c>
      <c r="L121" s="22">
        <v>262.41000000000003</v>
      </c>
      <c r="M121" s="26">
        <v>11.81</v>
      </c>
      <c r="N121" s="26">
        <v>83.65</v>
      </c>
      <c r="O121" s="26">
        <f t="shared" si="94"/>
        <v>178.76000000000002</v>
      </c>
      <c r="P121" s="26">
        <v>8.0399999999999991</v>
      </c>
      <c r="Q121" s="26">
        <v>87.41</v>
      </c>
      <c r="R121" s="26">
        <v>4.1100000000000003</v>
      </c>
      <c r="S121" s="26">
        <v>91.35</v>
      </c>
      <c r="T121" s="26">
        <f t="shared" si="95"/>
        <v>0</v>
      </c>
      <c r="U121" s="20"/>
      <c r="V121" s="20"/>
      <c r="W121" s="20"/>
      <c r="X121" s="20"/>
      <c r="Y121" s="19"/>
      <c r="Z121" s="20"/>
      <c r="AA121" s="20"/>
      <c r="AB121" s="20"/>
      <c r="AC121" s="20"/>
      <c r="AD121" s="19"/>
      <c r="AE121" s="20"/>
      <c r="AF121" s="20"/>
      <c r="AG121" s="20"/>
      <c r="AH121" s="20"/>
      <c r="AI121" s="19"/>
      <c r="AJ121" s="20"/>
      <c r="AK121" s="20"/>
      <c r="AL121" s="20"/>
      <c r="AM121" s="20"/>
      <c r="AN121" s="19"/>
      <c r="AO121" s="20"/>
      <c r="AP121" s="20"/>
      <c r="AQ121" s="20"/>
      <c r="AR121" s="20"/>
      <c r="AS121" s="19"/>
      <c r="AT121" s="20"/>
      <c r="AU121" s="20"/>
      <c r="AV121" s="20"/>
      <c r="AW121" s="20"/>
      <c r="AX121" s="19"/>
      <c r="AY121" s="20"/>
      <c r="AZ121" s="20"/>
      <c r="BA121" s="20"/>
      <c r="BB121" s="20"/>
      <c r="BC121" s="19"/>
      <c r="BD121" s="20"/>
      <c r="BE121" s="20"/>
      <c r="BF121" s="20"/>
      <c r="BG121" s="20"/>
      <c r="BH121" s="19"/>
      <c r="BI121" s="20"/>
      <c r="BJ121" s="20"/>
      <c r="BK121" s="20"/>
      <c r="BL121" s="20"/>
      <c r="BM121" s="19"/>
      <c r="BN121" s="20"/>
      <c r="BO121" s="20"/>
      <c r="BP121" s="20"/>
      <c r="BQ121" s="20"/>
      <c r="BR121" s="19"/>
      <c r="BS121" s="20"/>
      <c r="BT121" s="20"/>
      <c r="BU121" s="20"/>
      <c r="BV121" s="20"/>
      <c r="BW121" s="19"/>
      <c r="BX121" s="20"/>
      <c r="BY121" s="20"/>
      <c r="BZ121" s="20"/>
      <c r="CA121" s="20"/>
      <c r="CB121" s="19"/>
      <c r="CC121" s="20"/>
      <c r="CD121" s="20"/>
      <c r="CE121" s="20"/>
      <c r="CF121" s="20"/>
      <c r="CG121" s="19"/>
      <c r="CH121" s="20"/>
      <c r="CI121" s="20"/>
      <c r="CJ121" s="20"/>
      <c r="CK121" s="20"/>
      <c r="CL121" s="19"/>
      <c r="CM121" s="20"/>
      <c r="CN121" s="20"/>
      <c r="CO121" s="20"/>
      <c r="CP121" s="20"/>
      <c r="CQ121" s="19"/>
      <c r="CR121" s="20"/>
      <c r="CS121" s="20"/>
      <c r="CT121" s="20"/>
      <c r="CU121" s="20"/>
      <c r="CV121" s="19"/>
      <c r="CW121" s="20"/>
      <c r="CX121" s="20"/>
      <c r="CY121" s="20"/>
      <c r="CZ121" s="20"/>
      <c r="DA121" s="19"/>
      <c r="DB121" s="20"/>
      <c r="DC121" s="20"/>
      <c r="DD121" s="20"/>
      <c r="DE121" s="20"/>
      <c r="DF121" s="19"/>
      <c r="DG121" s="19"/>
      <c r="DH121" s="19"/>
      <c r="DI121" s="19"/>
      <c r="DJ121" s="19"/>
      <c r="DK121" s="19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</row>
    <row r="122" spans="1:166" s="39" customFormat="1" ht="17.25" x14ac:dyDescent="0.4">
      <c r="A122" s="31">
        <v>754000</v>
      </c>
      <c r="B122" s="31">
        <v>1981</v>
      </c>
      <c r="C122" s="30">
        <v>29952</v>
      </c>
      <c r="D122" s="30">
        <v>42705</v>
      </c>
      <c r="E122" s="29">
        <v>325.10000000000002</v>
      </c>
      <c r="F122" s="29">
        <v>325.10000000000002</v>
      </c>
      <c r="G122" s="28" t="s">
        <v>12</v>
      </c>
      <c r="H122" s="27">
        <v>0.09</v>
      </c>
      <c r="I122" s="26">
        <v>79.09</v>
      </c>
      <c r="J122" s="26">
        <v>3.56</v>
      </c>
      <c r="K122" s="26">
        <v>11.77</v>
      </c>
      <c r="L122" s="22">
        <v>67.31</v>
      </c>
      <c r="M122" s="26">
        <v>3.03</v>
      </c>
      <c r="N122" s="26">
        <v>12.3</v>
      </c>
      <c r="O122" s="26">
        <f t="shared" si="94"/>
        <v>55.010000000000005</v>
      </c>
      <c r="P122" s="26">
        <v>2.48</v>
      </c>
      <c r="Q122" s="26">
        <v>12.86</v>
      </c>
      <c r="R122" s="26">
        <v>1.9</v>
      </c>
      <c r="S122" s="26">
        <v>13.44</v>
      </c>
      <c r="T122" s="26">
        <f t="shared" si="95"/>
        <v>28.710000000000008</v>
      </c>
      <c r="U122" s="26">
        <v>1.29</v>
      </c>
      <c r="V122" s="26">
        <v>14.04</v>
      </c>
      <c r="W122" s="26">
        <v>0.66</v>
      </c>
      <c r="X122" s="26">
        <v>14.67</v>
      </c>
      <c r="Y122" s="26">
        <f t="shared" ref="Y122:Y126" si="96">T122-V122-X122</f>
        <v>0</v>
      </c>
      <c r="Z122" s="20"/>
      <c r="AA122" s="20"/>
      <c r="AB122" s="20"/>
      <c r="AC122" s="20"/>
      <c r="AD122" s="19"/>
      <c r="AE122" s="20"/>
      <c r="AF122" s="20"/>
      <c r="AG122" s="20"/>
      <c r="AH122" s="20"/>
      <c r="AI122" s="19"/>
      <c r="AJ122" s="20"/>
      <c r="AK122" s="20"/>
      <c r="AL122" s="20"/>
      <c r="AM122" s="20"/>
      <c r="AN122" s="19"/>
      <c r="AO122" s="20"/>
      <c r="AP122" s="20"/>
      <c r="AQ122" s="20"/>
      <c r="AR122" s="20"/>
      <c r="AS122" s="19"/>
      <c r="AT122" s="20"/>
      <c r="AU122" s="20"/>
      <c r="AV122" s="20"/>
      <c r="AW122" s="20"/>
      <c r="AX122" s="19"/>
      <c r="AY122" s="20"/>
      <c r="AZ122" s="20"/>
      <c r="BA122" s="20"/>
      <c r="BB122" s="20"/>
      <c r="BC122" s="19"/>
      <c r="BD122" s="20"/>
      <c r="BE122" s="20"/>
      <c r="BF122" s="20"/>
      <c r="BG122" s="20"/>
      <c r="BH122" s="19"/>
      <c r="BI122" s="20"/>
      <c r="BJ122" s="20"/>
      <c r="BK122" s="20"/>
      <c r="BL122" s="20"/>
      <c r="BM122" s="19"/>
      <c r="BN122" s="20"/>
      <c r="BO122" s="20"/>
      <c r="BP122" s="20"/>
      <c r="BQ122" s="20"/>
      <c r="BR122" s="19"/>
      <c r="BS122" s="20"/>
      <c r="BT122" s="20"/>
      <c r="BU122" s="20"/>
      <c r="BV122" s="20"/>
      <c r="BW122" s="19"/>
      <c r="BX122" s="20"/>
      <c r="BY122" s="20"/>
      <c r="BZ122" s="20"/>
      <c r="CA122" s="20"/>
      <c r="CB122" s="19"/>
      <c r="CC122" s="20"/>
      <c r="CD122" s="20"/>
      <c r="CE122" s="20"/>
      <c r="CF122" s="20"/>
      <c r="CG122" s="19"/>
      <c r="CH122" s="20"/>
      <c r="CI122" s="20"/>
      <c r="CJ122" s="20"/>
      <c r="CK122" s="20"/>
      <c r="CL122" s="19"/>
      <c r="CM122" s="20"/>
      <c r="CN122" s="20"/>
      <c r="CO122" s="20"/>
      <c r="CP122" s="20"/>
      <c r="CQ122" s="19"/>
      <c r="CR122" s="20"/>
      <c r="CS122" s="20"/>
      <c r="CT122" s="20"/>
      <c r="CU122" s="20"/>
      <c r="CV122" s="19"/>
      <c r="CW122" s="20"/>
      <c r="CX122" s="20"/>
      <c r="CY122" s="20"/>
      <c r="CZ122" s="20"/>
      <c r="DA122" s="19"/>
      <c r="DB122" s="20"/>
      <c r="DC122" s="20"/>
      <c r="DD122" s="20"/>
      <c r="DE122" s="20"/>
      <c r="DF122" s="19"/>
      <c r="DG122" s="19"/>
      <c r="DH122" s="19"/>
      <c r="DI122" s="19"/>
      <c r="DJ122" s="19"/>
      <c r="DK122" s="19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</row>
    <row r="123" spans="1:166" s="39" customFormat="1" ht="17.25" x14ac:dyDescent="0.4">
      <c r="A123" s="31">
        <v>1006900</v>
      </c>
      <c r="B123" s="31">
        <v>1981</v>
      </c>
      <c r="C123" s="30">
        <v>29952</v>
      </c>
      <c r="D123" s="30">
        <v>42705</v>
      </c>
      <c r="E123" s="29">
        <v>12179.58</v>
      </c>
      <c r="F123" s="29">
        <v>12179.58</v>
      </c>
      <c r="G123" s="28" t="s">
        <v>12</v>
      </c>
      <c r="H123" s="27">
        <v>0.09</v>
      </c>
      <c r="I123" s="26">
        <v>2962.95</v>
      </c>
      <c r="J123" s="26">
        <v>133.33000000000001</v>
      </c>
      <c r="K123" s="26">
        <v>441.12</v>
      </c>
      <c r="L123" s="22">
        <v>2521.83</v>
      </c>
      <c r="M123" s="26">
        <v>113.48</v>
      </c>
      <c r="N123" s="26">
        <v>460.97</v>
      </c>
      <c r="O123" s="26">
        <f t="shared" si="94"/>
        <v>2060.8599999999997</v>
      </c>
      <c r="P123" s="26">
        <v>92.74</v>
      </c>
      <c r="Q123" s="26">
        <v>481.71</v>
      </c>
      <c r="R123" s="26">
        <v>71.06</v>
      </c>
      <c r="S123" s="26">
        <v>503.39</v>
      </c>
      <c r="T123" s="26">
        <f t="shared" si="95"/>
        <v>1075.7599999999998</v>
      </c>
      <c r="U123" s="26">
        <v>48.41</v>
      </c>
      <c r="V123" s="26">
        <v>526.04</v>
      </c>
      <c r="W123" s="26">
        <v>24.74</v>
      </c>
      <c r="X123" s="26">
        <v>549.72</v>
      </c>
      <c r="Y123" s="26">
        <f t="shared" si="96"/>
        <v>0</v>
      </c>
      <c r="Z123" s="20"/>
      <c r="AA123" s="20"/>
      <c r="AB123" s="20"/>
      <c r="AC123" s="20"/>
      <c r="AD123" s="19"/>
      <c r="AE123" s="20"/>
      <c r="AF123" s="20"/>
      <c r="AG123" s="20"/>
      <c r="AH123" s="20"/>
      <c r="AI123" s="19"/>
      <c r="AJ123" s="20"/>
      <c r="AK123" s="20"/>
      <c r="AL123" s="20"/>
      <c r="AM123" s="20"/>
      <c r="AN123" s="19"/>
      <c r="AO123" s="20"/>
      <c r="AP123" s="20"/>
      <c r="AQ123" s="20"/>
      <c r="AR123" s="20"/>
      <c r="AS123" s="19"/>
      <c r="AT123" s="20"/>
      <c r="AU123" s="20"/>
      <c r="AV123" s="20"/>
      <c r="AW123" s="20"/>
      <c r="AX123" s="19"/>
      <c r="AY123" s="20"/>
      <c r="AZ123" s="20"/>
      <c r="BA123" s="20"/>
      <c r="BB123" s="20"/>
      <c r="BC123" s="19"/>
      <c r="BD123" s="20"/>
      <c r="BE123" s="20"/>
      <c r="BF123" s="20"/>
      <c r="BG123" s="20"/>
      <c r="BH123" s="19"/>
      <c r="BI123" s="20"/>
      <c r="BJ123" s="20"/>
      <c r="BK123" s="20"/>
      <c r="BL123" s="20"/>
      <c r="BM123" s="19"/>
      <c r="BN123" s="20"/>
      <c r="BO123" s="20"/>
      <c r="BP123" s="20"/>
      <c r="BQ123" s="20"/>
      <c r="BR123" s="19"/>
      <c r="BS123" s="20"/>
      <c r="BT123" s="20"/>
      <c r="BU123" s="20"/>
      <c r="BV123" s="20"/>
      <c r="BW123" s="19"/>
      <c r="BX123" s="20"/>
      <c r="BY123" s="20"/>
      <c r="BZ123" s="20"/>
      <c r="CA123" s="20"/>
      <c r="CB123" s="19"/>
      <c r="CC123" s="20"/>
      <c r="CD123" s="20"/>
      <c r="CE123" s="20"/>
      <c r="CF123" s="20"/>
      <c r="CG123" s="19"/>
      <c r="CH123" s="20"/>
      <c r="CI123" s="20"/>
      <c r="CJ123" s="20"/>
      <c r="CK123" s="20"/>
      <c r="CL123" s="19"/>
      <c r="CM123" s="20"/>
      <c r="CN123" s="20"/>
      <c r="CO123" s="20"/>
      <c r="CP123" s="20"/>
      <c r="CQ123" s="19"/>
      <c r="CR123" s="20"/>
      <c r="CS123" s="20"/>
      <c r="CT123" s="20"/>
      <c r="CU123" s="20"/>
      <c r="CV123" s="19"/>
      <c r="CW123" s="20"/>
      <c r="CX123" s="20"/>
      <c r="CY123" s="20"/>
      <c r="CZ123" s="20"/>
      <c r="DA123" s="19"/>
      <c r="DB123" s="20"/>
      <c r="DC123" s="20"/>
      <c r="DD123" s="20"/>
      <c r="DE123" s="20"/>
      <c r="DF123" s="19"/>
      <c r="DG123" s="19"/>
      <c r="DH123" s="19"/>
      <c r="DI123" s="19"/>
      <c r="DJ123" s="19"/>
      <c r="DK123" s="19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</row>
    <row r="124" spans="1:166" s="39" customFormat="1" ht="17.25" x14ac:dyDescent="0.4">
      <c r="A124" s="43">
        <v>425743400</v>
      </c>
      <c r="B124" s="43">
        <v>1998</v>
      </c>
      <c r="C124" s="16">
        <v>36161</v>
      </c>
      <c r="D124" s="16">
        <v>52932</v>
      </c>
      <c r="E124" s="44">
        <v>770291.42</v>
      </c>
      <c r="F124" s="44" t="s">
        <v>8</v>
      </c>
      <c r="G124" s="45"/>
      <c r="H124" s="46">
        <v>4.9770000000000002E-2</v>
      </c>
      <c r="I124" s="47">
        <v>284265.93</v>
      </c>
      <c r="J124" s="47">
        <v>8527.98</v>
      </c>
      <c r="K124" s="47">
        <v>24796.66</v>
      </c>
      <c r="L124" s="25">
        <v>259469.27</v>
      </c>
      <c r="M124" s="47">
        <v>7784.08</v>
      </c>
      <c r="N124" s="47"/>
      <c r="O124" s="47">
        <f>L124</f>
        <v>259469.27</v>
      </c>
      <c r="P124" s="47">
        <v>7017.86</v>
      </c>
      <c r="Q124" s="47"/>
      <c r="R124" s="47">
        <v>6456.89</v>
      </c>
      <c r="S124" s="47">
        <v>1978.12</v>
      </c>
      <c r="T124" s="20">
        <f>O124-Q124-S124</f>
        <v>257491.15</v>
      </c>
      <c r="U124" s="47">
        <v>6407.67</v>
      </c>
      <c r="V124" s="47">
        <v>2027.35</v>
      </c>
      <c r="W124" s="47">
        <v>6357.22</v>
      </c>
      <c r="X124" s="47">
        <v>2077.8000000000002</v>
      </c>
      <c r="Y124" s="20">
        <f>T124-V124-X124</f>
        <v>253386</v>
      </c>
      <c r="Z124" s="47">
        <v>6305.51</v>
      </c>
      <c r="AA124" s="47">
        <v>2129.5</v>
      </c>
      <c r="AB124" s="47">
        <v>6252.52</v>
      </c>
      <c r="AC124" s="47">
        <v>2182.4899999999998</v>
      </c>
      <c r="AD124" s="20">
        <f>Y124-AA124-AC124</f>
        <v>249074.01</v>
      </c>
      <c r="AE124" s="47">
        <v>6198.21</v>
      </c>
      <c r="AF124" s="47">
        <v>2236.81</v>
      </c>
      <c r="AG124" s="47">
        <v>6142.54</v>
      </c>
      <c r="AH124" s="47">
        <v>2292.4699999999998</v>
      </c>
      <c r="AI124" s="20">
        <f>AD124-AF124-AH124</f>
        <v>244544.73</v>
      </c>
      <c r="AJ124" s="20">
        <v>6085.5</v>
      </c>
      <c r="AK124" s="20">
        <v>2349.52</v>
      </c>
      <c r="AL124" s="20">
        <v>6027.03</v>
      </c>
      <c r="AM124" s="20">
        <v>2407.98</v>
      </c>
      <c r="AN124" s="20">
        <f>AI124-AK124-AM124</f>
        <v>239787.23</v>
      </c>
      <c r="AO124" s="20">
        <v>5967.11</v>
      </c>
      <c r="AP124" s="20">
        <v>2467.91</v>
      </c>
      <c r="AQ124" s="20">
        <v>5905.69</v>
      </c>
      <c r="AR124" s="20">
        <v>2529.3200000000002</v>
      </c>
      <c r="AS124" s="20">
        <f>AN124-AP124-AR124</f>
        <v>234790</v>
      </c>
      <c r="AT124" s="20">
        <v>5842.75</v>
      </c>
      <c r="AU124" s="20">
        <v>2592.2600000000002</v>
      </c>
      <c r="AV124" s="20">
        <v>5778.24</v>
      </c>
      <c r="AW124" s="20">
        <v>2656.77</v>
      </c>
      <c r="AX124" s="20">
        <f>AS124-AU124-AW124</f>
        <v>229540.97</v>
      </c>
      <c r="AY124" s="20">
        <v>5712.13</v>
      </c>
      <c r="AZ124" s="20">
        <v>2722.89</v>
      </c>
      <c r="BA124" s="20">
        <v>5644.37</v>
      </c>
      <c r="BB124" s="20">
        <v>2790.64</v>
      </c>
      <c r="BC124" s="20">
        <f>AX124-AZ124-BB124</f>
        <v>224027.43999999997</v>
      </c>
      <c r="BD124" s="20">
        <v>5574.92</v>
      </c>
      <c r="BE124" s="20">
        <v>2860.09</v>
      </c>
      <c r="BF124" s="20">
        <v>5503.75</v>
      </c>
      <c r="BG124" s="20">
        <v>2931.26</v>
      </c>
      <c r="BH124" s="20">
        <f>BC124-BE124-BG124</f>
        <v>218236.08999999997</v>
      </c>
      <c r="BI124" s="20">
        <v>5430.8</v>
      </c>
      <c r="BJ124" s="20">
        <v>3004.21</v>
      </c>
      <c r="BK124" s="20">
        <v>5356.05</v>
      </c>
      <c r="BL124" s="20">
        <v>3078.97</v>
      </c>
      <c r="BM124" s="20">
        <f>BH124-BJ124-BL124</f>
        <v>212152.90999999997</v>
      </c>
      <c r="BN124" s="20">
        <v>5279.43</v>
      </c>
      <c r="BO124" s="20">
        <v>3155.59</v>
      </c>
      <c r="BP124" s="20">
        <v>5200.8999999999996</v>
      </c>
      <c r="BQ124" s="20">
        <v>3234.11</v>
      </c>
      <c r="BR124" s="20">
        <f>BM124-BO124-BQ124</f>
        <v>205763.21</v>
      </c>
      <c r="BS124" s="20">
        <v>5120.42</v>
      </c>
      <c r="BT124" s="20">
        <v>3314.6</v>
      </c>
      <c r="BU124" s="20">
        <v>5037.93</v>
      </c>
      <c r="BV124" s="20">
        <v>3397.08</v>
      </c>
      <c r="BW124" s="20">
        <f>BR124-BT124-BV124</f>
        <v>199051.53</v>
      </c>
      <c r="BX124" s="20">
        <v>4953.3999999999996</v>
      </c>
      <c r="BY124" s="20">
        <v>3481.62</v>
      </c>
      <c r="BZ124" s="20">
        <v>4866.76</v>
      </c>
      <c r="CA124" s="20">
        <v>3568.26</v>
      </c>
      <c r="CB124" s="20">
        <f>BW124-BY124-CA124</f>
        <v>192001.65</v>
      </c>
      <c r="CC124" s="20">
        <v>4777.96</v>
      </c>
      <c r="CD124" s="20">
        <v>3657.05</v>
      </c>
      <c r="CE124" s="20">
        <v>4686.96</v>
      </c>
      <c r="CF124" s="20">
        <v>3748.06</v>
      </c>
      <c r="CG124" s="20">
        <f>CB124-CD124-CF124</f>
        <v>184596.54</v>
      </c>
      <c r="CH124" s="20">
        <v>4593.6899999999996</v>
      </c>
      <c r="CI124" s="20">
        <v>3841.33</v>
      </c>
      <c r="CJ124" s="20">
        <v>4498.09</v>
      </c>
      <c r="CK124" s="20">
        <v>3936.92</v>
      </c>
      <c r="CL124" s="20">
        <f>CG124-CI124-CK124</f>
        <v>176818.29</v>
      </c>
      <c r="CM124" s="20">
        <v>4400.12</v>
      </c>
      <c r="CN124" s="20">
        <v>4034.89</v>
      </c>
      <c r="CO124" s="20">
        <v>4299.72</v>
      </c>
      <c r="CP124" s="20">
        <v>4135.3</v>
      </c>
      <c r="CQ124" s="20">
        <f>CL124-CN124-CP124</f>
        <v>168648.1</v>
      </c>
      <c r="CR124" s="20">
        <v>4196.8100000000004</v>
      </c>
      <c r="CS124" s="20">
        <v>4238.2</v>
      </c>
      <c r="CT124" s="20">
        <v>4091.34</v>
      </c>
      <c r="CU124" s="20">
        <v>4343.67</v>
      </c>
      <c r="CV124" s="20">
        <f>CQ124-CS124-CU124</f>
        <v>160066.22999999998</v>
      </c>
      <c r="CW124" s="20">
        <v>3983.25</v>
      </c>
      <c r="CX124" s="20">
        <v>4451.76</v>
      </c>
      <c r="CY124" s="20">
        <v>3872.47</v>
      </c>
      <c r="CZ124" s="20">
        <v>4562.55</v>
      </c>
      <c r="DA124" s="20">
        <f>CV124-CX124-CZ124</f>
        <v>151051.91999999998</v>
      </c>
      <c r="DB124" s="20">
        <v>3758.93</v>
      </c>
      <c r="DC124" s="20">
        <v>4676.09</v>
      </c>
      <c r="DD124" s="20">
        <v>3642.56</v>
      </c>
      <c r="DE124" s="20">
        <v>4792.45</v>
      </c>
      <c r="DF124" s="20">
        <f>DA124-DC124-DE124</f>
        <v>141583.37999999998</v>
      </c>
      <c r="DG124" s="20">
        <v>3523.3</v>
      </c>
      <c r="DH124" s="20">
        <v>4911.71</v>
      </c>
      <c r="DI124" s="20">
        <v>3401.07</v>
      </c>
      <c r="DJ124" s="20">
        <v>5033.9399999999996</v>
      </c>
      <c r="DK124" s="20">
        <f>DF124-DH124-DJ124</f>
        <v>131637.72999999998</v>
      </c>
      <c r="DL124" s="20">
        <v>3275.81</v>
      </c>
      <c r="DM124" s="20">
        <v>5159.21</v>
      </c>
      <c r="DN124" s="20">
        <v>3147.42</v>
      </c>
      <c r="DO124" s="20">
        <v>5287.59</v>
      </c>
      <c r="DP124" s="20">
        <f>DK124-DM124-DO124</f>
        <v>121190.92999999998</v>
      </c>
      <c r="DQ124" s="20">
        <v>3015.84</v>
      </c>
      <c r="DR124" s="20">
        <v>5419.18</v>
      </c>
      <c r="DS124" s="20">
        <v>2880.98</v>
      </c>
      <c r="DT124" s="20">
        <v>5554.03</v>
      </c>
      <c r="DU124" s="20">
        <f>DP124-DR124-DT124</f>
        <v>110217.71999999997</v>
      </c>
      <c r="DV124" s="20">
        <v>2742.77</v>
      </c>
      <c r="DW124" s="20">
        <v>5692.24</v>
      </c>
      <c r="DX124" s="20">
        <v>2601.12</v>
      </c>
      <c r="DY124" s="20">
        <v>5833.9</v>
      </c>
      <c r="DZ124" s="20">
        <f>DU124-DW124-DY124</f>
        <v>98691.579999999973</v>
      </c>
      <c r="EA124" s="20">
        <v>2455.94</v>
      </c>
      <c r="EB124" s="20">
        <v>5979.07</v>
      </c>
      <c r="EC124" s="20">
        <v>2307.15</v>
      </c>
      <c r="ED124" s="20">
        <v>6127.86</v>
      </c>
      <c r="EE124" s="20">
        <f>DZ124-EB124-ED124</f>
        <v>86584.64999999998</v>
      </c>
      <c r="EF124" s="20">
        <v>2154.66</v>
      </c>
      <c r="EG124" s="20">
        <v>6280.35</v>
      </c>
      <c r="EH124" s="20">
        <v>1998.37</v>
      </c>
      <c r="EI124" s="20">
        <v>6436.64</v>
      </c>
      <c r="EJ124" s="20">
        <f>EE124-EG124-EI124</f>
        <v>73867.659999999974</v>
      </c>
      <c r="EK124" s="20">
        <v>1838.2</v>
      </c>
      <c r="EL124" s="20">
        <v>6596.82</v>
      </c>
      <c r="EM124" s="20">
        <v>1674.03</v>
      </c>
      <c r="EN124" s="20">
        <v>6760.98</v>
      </c>
      <c r="EO124" s="20">
        <f>EJ124-EL124-EN124</f>
        <v>60509.859999999971</v>
      </c>
      <c r="EP124" s="20">
        <v>1505.79</v>
      </c>
      <c r="EQ124" s="20">
        <v>6929.22</v>
      </c>
      <c r="ER124" s="20">
        <v>1333.35</v>
      </c>
      <c r="ES124" s="20">
        <v>7101.66</v>
      </c>
      <c r="ET124" s="20">
        <f>EO124-EQ124-ES124</f>
        <v>46478.979999999967</v>
      </c>
      <c r="EU124" s="20">
        <v>1156.6300000000001</v>
      </c>
      <c r="EV124" s="20">
        <v>7278.38</v>
      </c>
      <c r="EW124" s="20">
        <v>975.51</v>
      </c>
      <c r="EX124" s="20">
        <v>7459.51</v>
      </c>
      <c r="EY124" s="20">
        <f>ET124-EV124-EX124</f>
        <v>31741.089999999967</v>
      </c>
      <c r="EZ124" s="20">
        <v>789.88</v>
      </c>
      <c r="FA124" s="20">
        <v>7645.14</v>
      </c>
      <c r="FB124" s="20">
        <v>599.63</v>
      </c>
      <c r="FC124" s="20">
        <v>7835.39</v>
      </c>
      <c r="FD124" s="20">
        <f>EY124-FA124-FC124</f>
        <v>16260.559999999969</v>
      </c>
      <c r="FE124" s="20">
        <v>404.67</v>
      </c>
      <c r="FF124" s="20">
        <v>8030.37</v>
      </c>
      <c r="FG124" s="20">
        <f>FD124-FF124</f>
        <v>8230.1899999999696</v>
      </c>
      <c r="FH124" s="20">
        <v>204.81</v>
      </c>
      <c r="FI124" s="20">
        <v>8230.19</v>
      </c>
      <c r="FJ124" s="20">
        <f>FG124-FI124</f>
        <v>-3.092281986027956E-11</v>
      </c>
    </row>
    <row r="125" spans="1:166" s="39" customFormat="1" ht="17.25" x14ac:dyDescent="0.4">
      <c r="A125" s="31">
        <v>2272800</v>
      </c>
      <c r="B125" s="31">
        <v>1999</v>
      </c>
      <c r="C125" s="30">
        <v>36526</v>
      </c>
      <c r="D125" s="30">
        <v>43800</v>
      </c>
      <c r="E125" s="29">
        <v>30677.54</v>
      </c>
      <c r="F125" s="29">
        <v>30677.54</v>
      </c>
      <c r="G125" s="28" t="s">
        <v>10</v>
      </c>
      <c r="H125" s="27">
        <v>4.5999999999999999E-2</v>
      </c>
      <c r="I125" s="26">
        <v>12265.29</v>
      </c>
      <c r="J125" s="26">
        <v>282.10000000000002</v>
      </c>
      <c r="K125" s="26">
        <v>899.17</v>
      </c>
      <c r="L125" s="22">
        <v>11366.12</v>
      </c>
      <c r="M125" s="26">
        <v>261.42</v>
      </c>
      <c r="N125" s="26">
        <v>919.85</v>
      </c>
      <c r="O125" s="26">
        <f t="shared" si="94"/>
        <v>10446.27</v>
      </c>
      <c r="P125" s="26">
        <v>240.26</v>
      </c>
      <c r="Q125" s="26">
        <v>941.01</v>
      </c>
      <c r="R125" s="26">
        <v>218.62</v>
      </c>
      <c r="S125" s="26">
        <v>962.65</v>
      </c>
      <c r="T125" s="26">
        <f t="shared" si="95"/>
        <v>8542.61</v>
      </c>
      <c r="U125" s="26">
        <v>196.48</v>
      </c>
      <c r="V125" s="26">
        <v>984.8</v>
      </c>
      <c r="W125" s="26">
        <v>173.83</v>
      </c>
      <c r="X125" s="26">
        <v>1007.45</v>
      </c>
      <c r="Y125" s="26">
        <f t="shared" si="96"/>
        <v>6550.3600000000006</v>
      </c>
      <c r="Z125" s="26">
        <v>150.66</v>
      </c>
      <c r="AA125" s="26">
        <v>1030.6199999999999</v>
      </c>
      <c r="AB125" s="26">
        <v>126.95</v>
      </c>
      <c r="AC125" s="26">
        <v>1054.32</v>
      </c>
      <c r="AD125" s="26">
        <f t="shared" ref="AD125:AD126" si="97">Y125-AA125-AC125</f>
        <v>4465.420000000001</v>
      </c>
      <c r="AE125" s="26">
        <v>102.7</v>
      </c>
      <c r="AF125" s="26">
        <v>1078.57</v>
      </c>
      <c r="AG125" s="26">
        <v>77.900000000000006</v>
      </c>
      <c r="AH125" s="26">
        <v>1103.3800000000001</v>
      </c>
      <c r="AI125" s="26">
        <f t="shared" ref="AI125:AI126" si="98">AD125-AF125-AH125</f>
        <v>2283.4700000000012</v>
      </c>
      <c r="AJ125" s="26">
        <v>52.52</v>
      </c>
      <c r="AK125" s="26">
        <v>1128.76</v>
      </c>
      <c r="AL125" s="26">
        <v>26.56</v>
      </c>
      <c r="AM125" s="26">
        <v>1154.71</v>
      </c>
      <c r="AN125" s="26">
        <f t="shared" ref="AN125:AN126" si="99">AI125-AK125-AM125</f>
        <v>0</v>
      </c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</row>
    <row r="126" spans="1:166" s="39" customFormat="1" ht="17.25" x14ac:dyDescent="0.4">
      <c r="A126" s="31">
        <v>7519600</v>
      </c>
      <c r="B126" s="31">
        <v>1999</v>
      </c>
      <c r="C126" s="30">
        <v>36526</v>
      </c>
      <c r="D126" s="30">
        <v>43800</v>
      </c>
      <c r="E126" s="29">
        <v>15493.71</v>
      </c>
      <c r="F126" s="29">
        <v>15493.71</v>
      </c>
      <c r="G126" s="28" t="s">
        <v>10</v>
      </c>
      <c r="H126" s="27">
        <v>4.5999999999999999E-2</v>
      </c>
      <c r="I126" s="26">
        <v>6194.59</v>
      </c>
      <c r="J126" s="26">
        <v>142.28</v>
      </c>
      <c r="K126" s="26">
        <v>454.13</v>
      </c>
      <c r="L126" s="22">
        <v>5740.57</v>
      </c>
      <c r="M126" s="26">
        <v>132.03</v>
      </c>
      <c r="N126" s="26">
        <v>464.57</v>
      </c>
      <c r="O126" s="26">
        <f t="shared" si="94"/>
        <v>5276</v>
      </c>
      <c r="P126" s="26">
        <v>121.35</v>
      </c>
      <c r="Q126" s="26">
        <v>475.26</v>
      </c>
      <c r="R126" s="26">
        <v>110.41</v>
      </c>
      <c r="S126" s="26">
        <v>486.19</v>
      </c>
      <c r="T126" s="26">
        <f t="shared" si="95"/>
        <v>4314.55</v>
      </c>
      <c r="U126" s="26">
        <v>99.23</v>
      </c>
      <c r="V126" s="26">
        <v>497.37</v>
      </c>
      <c r="W126" s="26">
        <v>87.79</v>
      </c>
      <c r="X126" s="26">
        <v>508.81</v>
      </c>
      <c r="Y126" s="26">
        <f t="shared" si="96"/>
        <v>3308.3700000000003</v>
      </c>
      <c r="Z126" s="26">
        <v>76.09</v>
      </c>
      <c r="AA126" s="26">
        <v>520.51</v>
      </c>
      <c r="AB126" s="26">
        <v>64.12</v>
      </c>
      <c r="AC126" s="26">
        <v>532.49</v>
      </c>
      <c r="AD126" s="26">
        <f t="shared" si="97"/>
        <v>2255.3700000000008</v>
      </c>
      <c r="AE126" s="26">
        <v>51.87</v>
      </c>
      <c r="AF126" s="26">
        <v>544.73</v>
      </c>
      <c r="AG126" s="26">
        <v>39.340000000000003</v>
      </c>
      <c r="AH126" s="26">
        <v>557.26</v>
      </c>
      <c r="AI126" s="26">
        <f t="shared" si="98"/>
        <v>1153.3800000000008</v>
      </c>
      <c r="AJ126" s="26">
        <v>26.53</v>
      </c>
      <c r="AK126" s="26">
        <v>570.08000000000004</v>
      </c>
      <c r="AL126" s="26">
        <v>13.41</v>
      </c>
      <c r="AM126" s="26">
        <v>583.29999999999995</v>
      </c>
      <c r="AN126" s="26">
        <f t="shared" si="99"/>
        <v>0</v>
      </c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</row>
    <row r="127" spans="1:166" ht="17.25" x14ac:dyDescent="0.4">
      <c r="A127" s="7">
        <v>436261900</v>
      </c>
      <c r="B127" s="7">
        <v>2001</v>
      </c>
      <c r="C127" s="6">
        <v>37622</v>
      </c>
      <c r="D127" s="16">
        <v>52932</v>
      </c>
      <c r="E127" s="9">
        <v>232405.6</v>
      </c>
      <c r="F127" s="9">
        <v>232405.6</v>
      </c>
      <c r="G127" s="10"/>
      <c r="H127" s="3">
        <v>4.8309999999999999E-2</v>
      </c>
      <c r="I127" s="40">
        <v>135600.89000000001</v>
      </c>
      <c r="J127" s="40">
        <v>3729.02</v>
      </c>
      <c r="K127" s="40">
        <v>5923.13</v>
      </c>
      <c r="L127" s="25">
        <v>129677.77</v>
      </c>
      <c r="M127" s="20">
        <v>3147.93</v>
      </c>
      <c r="N127" s="2"/>
      <c r="O127" s="2">
        <f t="shared" ref="O127:O145" si="100">L127-N127</f>
        <v>129677.77</v>
      </c>
      <c r="P127" s="20">
        <v>3147.93</v>
      </c>
      <c r="R127" s="2">
        <v>3132.37</v>
      </c>
      <c r="S127" s="2">
        <v>1014.17</v>
      </c>
      <c r="T127" s="2">
        <f t="shared" ref="T127:T145" si="101">O127-Q127-S127</f>
        <v>128663.6</v>
      </c>
      <c r="U127" s="2">
        <v>3107.87</v>
      </c>
      <c r="V127" s="2">
        <v>1038.6600000000001</v>
      </c>
      <c r="W127" s="2">
        <v>3082.78</v>
      </c>
      <c r="X127" s="2">
        <v>1063.75</v>
      </c>
      <c r="Y127" s="2">
        <f t="shared" ref="Y127:Y145" si="102">T127-V127-X127</f>
        <v>126561.19</v>
      </c>
      <c r="Z127" s="2">
        <v>3057.09</v>
      </c>
      <c r="AA127" s="2">
        <v>1089.45</v>
      </c>
      <c r="AB127" s="2">
        <v>3030.77</v>
      </c>
      <c r="AC127" s="2">
        <v>1115.76</v>
      </c>
      <c r="AD127" s="2">
        <f t="shared" ref="AD127:AD145" si="103">Y127-AA127-AC127</f>
        <v>124355.98000000001</v>
      </c>
      <c r="AE127" s="2">
        <v>3003.82</v>
      </c>
      <c r="AF127" s="2">
        <v>1142.72</v>
      </c>
      <c r="AG127" s="2">
        <v>2976.22</v>
      </c>
      <c r="AH127" s="2">
        <v>1170.32</v>
      </c>
      <c r="AI127" s="2">
        <f t="shared" ref="AI127:AI145" si="104">AD127-AF127-AH127</f>
        <v>122042.94</v>
      </c>
      <c r="AJ127" s="2">
        <v>2947.95</v>
      </c>
      <c r="AK127" s="2">
        <v>1198.5899999999999</v>
      </c>
      <c r="AL127" s="2">
        <v>2919</v>
      </c>
      <c r="AM127" s="2">
        <v>1227.54</v>
      </c>
      <c r="AN127" s="2">
        <f t="shared" ref="AN127:AN145" si="105">AI127-AK127-AM127</f>
        <v>119616.81000000001</v>
      </c>
      <c r="AO127" s="2">
        <v>2889.34</v>
      </c>
      <c r="AP127" s="2">
        <v>1257.19</v>
      </c>
      <c r="AQ127" s="2">
        <v>2858.98</v>
      </c>
      <c r="AR127" s="2">
        <v>1287.56</v>
      </c>
      <c r="AS127" s="2">
        <f t="shared" ref="AS127:AS145" si="106">AN127-AP127-AR127</f>
        <v>117072.06000000001</v>
      </c>
      <c r="AT127" s="2">
        <v>2827.88</v>
      </c>
      <c r="AU127" s="2">
        <v>1318.66</v>
      </c>
      <c r="AV127" s="2">
        <v>2796.02</v>
      </c>
      <c r="AW127" s="2">
        <v>1350.51</v>
      </c>
      <c r="AX127" s="2">
        <f t="shared" ref="AX127:AX145" si="107">AS127-AU127-AW127</f>
        <v>114402.89000000001</v>
      </c>
      <c r="AY127" s="2">
        <v>2763.4</v>
      </c>
      <c r="AZ127" s="2">
        <v>1383.13</v>
      </c>
      <c r="BA127" s="2">
        <v>2729.99</v>
      </c>
      <c r="BB127" s="2">
        <v>1416.54</v>
      </c>
      <c r="BC127" s="2">
        <f>AX127-AZ127-BB127</f>
        <v>111603.22000000002</v>
      </c>
      <c r="BD127" s="2">
        <v>2695.78</v>
      </c>
      <c r="BE127" s="2">
        <v>1450.76</v>
      </c>
      <c r="BF127" s="2">
        <v>2660.73</v>
      </c>
      <c r="BG127" s="2">
        <v>1485.8</v>
      </c>
      <c r="BH127" s="20">
        <f t="shared" ref="BH127:BH133" si="108">BC127-BE127-BG127</f>
        <v>108666.66000000002</v>
      </c>
      <c r="BI127" s="2">
        <v>2624.84</v>
      </c>
      <c r="BJ127" s="2">
        <v>1521.69</v>
      </c>
      <c r="BK127" s="2">
        <v>2588.09</v>
      </c>
      <c r="BL127" s="2">
        <v>1558.45</v>
      </c>
      <c r="BM127" s="20">
        <f t="shared" ref="BM127:BM133" si="109">BH127-BJ127-BL127</f>
        <v>105586.52000000002</v>
      </c>
      <c r="BN127" s="2">
        <v>2550.44</v>
      </c>
      <c r="BO127" s="2">
        <v>1596.09</v>
      </c>
      <c r="BP127" s="2">
        <v>2511.89</v>
      </c>
      <c r="BQ127" s="2">
        <v>1634.64</v>
      </c>
      <c r="BR127" s="20">
        <f t="shared" ref="BR127:BR133" si="110">BM127-BO127-BQ127</f>
        <v>102355.79000000002</v>
      </c>
      <c r="BS127" s="2">
        <v>2472.4</v>
      </c>
      <c r="BT127" s="2">
        <v>1674.13</v>
      </c>
      <c r="BU127" s="2">
        <v>2431.9699999999998</v>
      </c>
      <c r="BV127" s="2">
        <v>1714.57</v>
      </c>
      <c r="BW127" s="20">
        <f t="shared" ref="BW127:BW133" si="111">BR127-BT127-BV127</f>
        <v>98967.090000000011</v>
      </c>
      <c r="BX127" s="2">
        <v>2390.5500000000002</v>
      </c>
      <c r="BY127" s="2">
        <v>1755.98</v>
      </c>
      <c r="BZ127" s="2">
        <v>2348.13</v>
      </c>
      <c r="CA127" s="2">
        <v>1798.4</v>
      </c>
      <c r="CB127" s="20">
        <f t="shared" ref="CB127:CB133" si="112">BW127-BY127-CA127</f>
        <v>95412.710000000021</v>
      </c>
      <c r="CC127" s="2">
        <v>2304.69</v>
      </c>
      <c r="CD127" s="2">
        <v>1841.84</v>
      </c>
      <c r="CE127" s="2">
        <v>2260.1999999999998</v>
      </c>
      <c r="CF127" s="2">
        <v>1886.33</v>
      </c>
      <c r="CG127" s="20">
        <f t="shared" ref="CG127:CG133" si="113">CB127-CD127-CF127</f>
        <v>91684.540000000023</v>
      </c>
      <c r="CH127" s="2">
        <v>2214.64</v>
      </c>
      <c r="CI127" s="2">
        <v>1931.89</v>
      </c>
      <c r="CJ127" s="2">
        <v>2167.98</v>
      </c>
      <c r="CK127" s="2">
        <v>1978.56</v>
      </c>
      <c r="CL127" s="20">
        <f t="shared" ref="CL127:CL133" si="114">CG127-CI127-CK127</f>
        <v>87774.090000000026</v>
      </c>
      <c r="CM127" s="2">
        <v>2120.1799999999998</v>
      </c>
      <c r="CN127" s="2">
        <v>2026.35</v>
      </c>
      <c r="CO127" s="2">
        <v>2071.2399999999998</v>
      </c>
      <c r="CP127" s="2">
        <v>2075.3000000000002</v>
      </c>
      <c r="CQ127" s="20">
        <f t="shared" ref="CQ127:CQ133" si="115">CL127-CN127-CP127</f>
        <v>83672.440000000017</v>
      </c>
      <c r="CR127" s="2">
        <v>2021.11</v>
      </c>
      <c r="CS127" s="2">
        <v>2125.4299999999998</v>
      </c>
      <c r="CT127" s="2">
        <v>1969.77</v>
      </c>
      <c r="CU127" s="2">
        <v>2176.77</v>
      </c>
      <c r="CV127" s="20">
        <f t="shared" ref="CV127:CV133" si="116">CQ127-CS127-CU127</f>
        <v>79370.24000000002</v>
      </c>
      <c r="CW127" s="2">
        <v>1917.19</v>
      </c>
      <c r="CX127" s="2">
        <v>2229.34</v>
      </c>
      <c r="CY127" s="2">
        <v>1863.34</v>
      </c>
      <c r="CZ127" s="2">
        <v>2283.19</v>
      </c>
      <c r="DA127" s="20">
        <f t="shared" ref="DA127:DA133" si="117">CV127-CX127-CZ127</f>
        <v>74857.710000000021</v>
      </c>
      <c r="DB127" s="2">
        <v>1808.19</v>
      </c>
      <c r="DC127" s="2">
        <v>2338.35</v>
      </c>
      <c r="DD127" s="2">
        <v>1751.71</v>
      </c>
      <c r="DE127" s="2">
        <v>2394.83</v>
      </c>
      <c r="DF127" s="20">
        <f t="shared" ref="DF127:DF133" si="118">DA127-DC127-DE127</f>
        <v>70124.530000000013</v>
      </c>
      <c r="DG127" s="2">
        <v>1693.86</v>
      </c>
      <c r="DH127" s="2">
        <v>2452.6799999999998</v>
      </c>
      <c r="DI127" s="2">
        <v>1634.61</v>
      </c>
      <c r="DJ127" s="2">
        <v>2511.92</v>
      </c>
      <c r="DK127" s="20">
        <f t="shared" ref="DK127:DK133" si="119">DF127-DH127-DJ127</f>
        <v>65159.930000000022</v>
      </c>
      <c r="DL127" s="2">
        <v>1573.94</v>
      </c>
      <c r="DM127" s="2">
        <v>2572.59</v>
      </c>
      <c r="DN127" s="2">
        <v>1511.8</v>
      </c>
      <c r="DO127" s="2">
        <v>2634.74</v>
      </c>
      <c r="DP127" s="20">
        <f t="shared" ref="DP127:DP133" si="120">DK127-DM127-DO127</f>
        <v>59952.600000000028</v>
      </c>
      <c r="DQ127" s="2">
        <v>1448.16</v>
      </c>
      <c r="DR127" s="2">
        <v>2698.38</v>
      </c>
      <c r="DS127" s="2">
        <v>1382.98</v>
      </c>
      <c r="DT127" s="2">
        <v>2763.56</v>
      </c>
      <c r="DU127" s="20">
        <f t="shared" ref="DU127:DU133" si="121">DP127-DR127-DT127</f>
        <v>54490.660000000033</v>
      </c>
      <c r="DV127" s="2">
        <v>1316.22</v>
      </c>
      <c r="DW127" s="2">
        <v>2830.31</v>
      </c>
      <c r="DX127" s="2">
        <v>1247.8599999999999</v>
      </c>
      <c r="DY127" s="2">
        <v>2898.68</v>
      </c>
      <c r="DZ127" s="20">
        <f t="shared" ref="DZ127:DZ133" si="122">DU127-DW127-DY127</f>
        <v>48761.670000000035</v>
      </c>
      <c r="EA127" s="2">
        <v>1177.8399999999999</v>
      </c>
      <c r="EB127" s="2">
        <v>2968.69</v>
      </c>
      <c r="EC127" s="2">
        <v>1106.1300000000001</v>
      </c>
      <c r="ED127" s="2">
        <v>3040.4</v>
      </c>
      <c r="EE127" s="20">
        <f t="shared" ref="EE127:EE133" si="123">DZ127-EB127-ED127</f>
        <v>42752.580000000031</v>
      </c>
      <c r="EF127" s="2">
        <v>1032.69</v>
      </c>
      <c r="EG127" s="2">
        <v>3113.84</v>
      </c>
      <c r="EH127" s="2">
        <v>957.47</v>
      </c>
      <c r="EI127" s="2">
        <v>3189.06</v>
      </c>
      <c r="EJ127" s="20">
        <f t="shared" ref="EJ127:EJ133" si="124">EE127-EG127-EI127</f>
        <v>36449.680000000037</v>
      </c>
      <c r="EK127" s="2">
        <v>880.44</v>
      </c>
      <c r="EL127" s="2">
        <v>3266.09</v>
      </c>
      <c r="EM127" s="2">
        <v>801.55</v>
      </c>
      <c r="EN127" s="2">
        <v>3344.98</v>
      </c>
      <c r="EO127" s="20">
        <f t="shared" ref="EO127:EO133" si="125">EJ127-EL127-EN127</f>
        <v>29838.610000000041</v>
      </c>
      <c r="EP127" s="2">
        <v>720.75</v>
      </c>
      <c r="EQ127" s="2">
        <v>3425.78</v>
      </c>
      <c r="ER127" s="2">
        <v>638</v>
      </c>
      <c r="ES127" s="2">
        <v>3508.53</v>
      </c>
      <c r="ET127" s="20">
        <f t="shared" ref="ET127:ET133" si="126">EO127-EQ127-ES127</f>
        <v>22904.300000000043</v>
      </c>
      <c r="EU127" s="2">
        <v>553.25</v>
      </c>
      <c r="EV127" s="2">
        <v>3593.28</v>
      </c>
      <c r="EW127" s="2">
        <v>466.46</v>
      </c>
      <c r="EX127" s="2">
        <v>3680.08</v>
      </c>
      <c r="EY127" s="20">
        <f t="shared" ref="EY127:EY133" si="127">ET127-EV127-EX127</f>
        <v>15630.940000000044</v>
      </c>
      <c r="EZ127" s="2">
        <v>377.57</v>
      </c>
      <c r="FA127" s="2">
        <v>3768.97</v>
      </c>
      <c r="FB127" s="2">
        <v>286.52999999999997</v>
      </c>
      <c r="FC127" s="2">
        <v>3860.01</v>
      </c>
      <c r="FD127" s="20">
        <f t="shared" ref="FD127:FD133" si="128">EY127-FA127-FC127</f>
        <v>8001.9600000000446</v>
      </c>
      <c r="FE127" s="2">
        <v>193.29</v>
      </c>
      <c r="FF127" s="2">
        <v>3953.25</v>
      </c>
      <c r="FG127" s="20">
        <f>FD127-FF127</f>
        <v>4048.7100000000446</v>
      </c>
      <c r="FH127" s="2">
        <v>97.8</v>
      </c>
      <c r="FI127" s="2">
        <v>4048.71</v>
      </c>
      <c r="FJ127" s="20">
        <f>FG127-FI127</f>
        <v>4.4565240386873484E-11</v>
      </c>
    </row>
    <row r="128" spans="1:166" ht="17.25" x14ac:dyDescent="0.4">
      <c r="A128" s="7">
        <v>436262100</v>
      </c>
      <c r="B128" s="7">
        <v>2000</v>
      </c>
      <c r="C128" s="6">
        <v>37257</v>
      </c>
      <c r="D128" s="16">
        <v>52932</v>
      </c>
      <c r="E128" s="32">
        <v>114735.74</v>
      </c>
      <c r="F128" s="18">
        <v>129114.22</v>
      </c>
      <c r="G128" s="10"/>
      <c r="H128" s="3">
        <v>4.7960000000000003E-2</v>
      </c>
      <c r="I128" s="40">
        <v>61684.41</v>
      </c>
      <c r="J128" s="40">
        <v>1773.43</v>
      </c>
      <c r="K128" s="40">
        <v>3090.51</v>
      </c>
      <c r="L128" s="25">
        <v>58593.8</v>
      </c>
      <c r="M128" s="20">
        <v>1600.17</v>
      </c>
      <c r="N128" s="2"/>
      <c r="O128" s="2">
        <f t="shared" si="100"/>
        <v>58593.8</v>
      </c>
      <c r="P128" s="20">
        <v>1412.11</v>
      </c>
      <c r="R128" s="2">
        <v>1405.08</v>
      </c>
      <c r="S128" s="2">
        <v>461.05</v>
      </c>
      <c r="T128" s="2">
        <f t="shared" si="101"/>
        <v>58132.75</v>
      </c>
      <c r="U128" s="2">
        <v>1394.02</v>
      </c>
      <c r="V128" s="2">
        <v>472.1</v>
      </c>
      <c r="W128" s="2">
        <v>1382.7</v>
      </c>
      <c r="X128" s="2">
        <v>483.42</v>
      </c>
      <c r="Y128" s="2">
        <f t="shared" si="102"/>
        <v>57177.23</v>
      </c>
      <c r="Z128" s="2">
        <v>1371.11</v>
      </c>
      <c r="AA128" s="2">
        <v>495.01</v>
      </c>
      <c r="AB128" s="2">
        <v>1359.24</v>
      </c>
      <c r="AC128" s="2">
        <v>506.89</v>
      </c>
      <c r="AD128" s="2">
        <f t="shared" si="103"/>
        <v>56175.33</v>
      </c>
      <c r="AE128" s="2">
        <v>1347.08</v>
      </c>
      <c r="AF128" s="2">
        <v>519.04</v>
      </c>
      <c r="AG128" s="2">
        <v>1334.64</v>
      </c>
      <c r="AH128" s="2">
        <v>531.49</v>
      </c>
      <c r="AI128" s="2">
        <f t="shared" si="104"/>
        <v>55124.800000000003</v>
      </c>
      <c r="AJ128" s="2">
        <v>1321.89</v>
      </c>
      <c r="AK128" s="2">
        <v>544.23</v>
      </c>
      <c r="AL128" s="2">
        <v>1308.8399999999999</v>
      </c>
      <c r="AM128" s="2">
        <v>557.28</v>
      </c>
      <c r="AN128" s="2">
        <f t="shared" si="105"/>
        <v>54023.29</v>
      </c>
      <c r="AO128" s="2">
        <v>1295.48</v>
      </c>
      <c r="AP128" s="2">
        <v>570.65</v>
      </c>
      <c r="AQ128" s="2">
        <v>1281.79</v>
      </c>
      <c r="AR128" s="2">
        <v>584.33000000000004</v>
      </c>
      <c r="AS128" s="2">
        <f t="shared" si="106"/>
        <v>52868.31</v>
      </c>
      <c r="AT128" s="2">
        <v>1267.78</v>
      </c>
      <c r="AU128" s="2">
        <v>598.34</v>
      </c>
      <c r="AV128" s="2">
        <v>1253.43</v>
      </c>
      <c r="AW128" s="2">
        <v>612.69000000000005</v>
      </c>
      <c r="AX128" s="2">
        <f t="shared" si="107"/>
        <v>51657.279999999999</v>
      </c>
      <c r="AY128" s="2">
        <v>1238.74</v>
      </c>
      <c r="AZ128" s="2">
        <v>627.38</v>
      </c>
      <c r="BA128" s="2">
        <v>1223.7</v>
      </c>
      <c r="BB128" s="2">
        <v>642.42999999999995</v>
      </c>
      <c r="BC128" s="20">
        <f t="shared" ref="BC128:BC133" si="129">AX128-AZ128-BB128</f>
        <v>50387.47</v>
      </c>
      <c r="BD128" s="2">
        <v>1208.29</v>
      </c>
      <c r="BE128" s="2">
        <v>657.83</v>
      </c>
      <c r="BF128" s="2">
        <v>1192.52</v>
      </c>
      <c r="BG128" s="2">
        <v>673.61</v>
      </c>
      <c r="BH128" s="20">
        <f t="shared" si="108"/>
        <v>49056.03</v>
      </c>
      <c r="BI128" s="2">
        <v>1176.3599999999999</v>
      </c>
      <c r="BJ128" s="2">
        <v>689.76</v>
      </c>
      <c r="BK128" s="2">
        <v>1159.82</v>
      </c>
      <c r="BL128" s="2">
        <v>706.3</v>
      </c>
      <c r="BM128" s="20">
        <f t="shared" si="109"/>
        <v>47659.969999999994</v>
      </c>
      <c r="BN128" s="2">
        <v>1142.8900000000001</v>
      </c>
      <c r="BO128" s="2">
        <v>723.24</v>
      </c>
      <c r="BP128" s="2">
        <v>1125.54</v>
      </c>
      <c r="BQ128" s="2">
        <v>740.58</v>
      </c>
      <c r="BR128" s="20">
        <f t="shared" si="110"/>
        <v>46196.149999999994</v>
      </c>
      <c r="BS128" s="2">
        <v>1107.78</v>
      </c>
      <c r="BT128" s="2">
        <v>758.34</v>
      </c>
      <c r="BU128" s="2">
        <v>1089.5999999999999</v>
      </c>
      <c r="BV128" s="2">
        <v>776.53</v>
      </c>
      <c r="BW128" s="20">
        <f t="shared" si="111"/>
        <v>44661.279999999999</v>
      </c>
      <c r="BX128" s="2">
        <v>1070.98</v>
      </c>
      <c r="BY128" s="2">
        <v>795.15</v>
      </c>
      <c r="BZ128" s="2">
        <v>1051.9100000000001</v>
      </c>
      <c r="CA128" s="2">
        <v>814.21</v>
      </c>
      <c r="CB128" s="20">
        <f t="shared" si="112"/>
        <v>43051.92</v>
      </c>
      <c r="CC128" s="2">
        <v>1032.3800000000001</v>
      </c>
      <c r="CD128" s="2">
        <v>833.74</v>
      </c>
      <c r="CE128" s="2">
        <v>1012.39</v>
      </c>
      <c r="CF128" s="2">
        <v>853.73</v>
      </c>
      <c r="CG128" s="20">
        <f t="shared" si="113"/>
        <v>41364.449999999997</v>
      </c>
      <c r="CH128" s="2">
        <v>991.92</v>
      </c>
      <c r="CI128" s="2">
        <v>874.21</v>
      </c>
      <c r="CJ128" s="2">
        <v>970.96</v>
      </c>
      <c r="CK128" s="2">
        <v>895.17</v>
      </c>
      <c r="CL128" s="20">
        <f t="shared" si="114"/>
        <v>39595.07</v>
      </c>
      <c r="CM128" s="2">
        <v>949.49</v>
      </c>
      <c r="CN128" s="2">
        <v>916.64</v>
      </c>
      <c r="CO128" s="2">
        <v>927.51</v>
      </c>
      <c r="CP128" s="2">
        <v>938.62</v>
      </c>
      <c r="CQ128" s="20">
        <f t="shared" si="115"/>
        <v>37739.81</v>
      </c>
      <c r="CR128" s="2">
        <v>905</v>
      </c>
      <c r="CS128" s="2">
        <v>961.12</v>
      </c>
      <c r="CT128" s="2">
        <v>881.95</v>
      </c>
      <c r="CU128" s="2">
        <v>984.17</v>
      </c>
      <c r="CV128" s="20">
        <f t="shared" si="116"/>
        <v>35794.519999999997</v>
      </c>
      <c r="CW128" s="2">
        <v>858.35</v>
      </c>
      <c r="CX128" s="2">
        <v>1007.77</v>
      </c>
      <c r="CY128" s="2">
        <v>834.19</v>
      </c>
      <c r="CZ128" s="2">
        <v>1031.94</v>
      </c>
      <c r="DA128" s="20">
        <f t="shared" si="117"/>
        <v>33754.81</v>
      </c>
      <c r="DB128" s="2">
        <v>809.44</v>
      </c>
      <c r="DC128" s="2">
        <v>1056.68</v>
      </c>
      <c r="DD128" s="2">
        <v>784.1</v>
      </c>
      <c r="DE128" s="2">
        <v>1082.02</v>
      </c>
      <c r="DF128" s="20">
        <f t="shared" si="118"/>
        <v>31616.109999999997</v>
      </c>
      <c r="DG128" s="2">
        <v>758.15</v>
      </c>
      <c r="DH128" s="2">
        <v>1107.97</v>
      </c>
      <c r="DI128" s="2">
        <v>731.58</v>
      </c>
      <c r="DJ128" s="2">
        <v>1134.54</v>
      </c>
      <c r="DK128" s="20">
        <f t="shared" si="119"/>
        <v>29373.599999999995</v>
      </c>
      <c r="DL128" s="2">
        <v>704.38</v>
      </c>
      <c r="DM128" s="2">
        <v>1161.75</v>
      </c>
      <c r="DN128" s="2">
        <v>676.52</v>
      </c>
      <c r="DO128" s="2">
        <v>1189.5999999999999</v>
      </c>
      <c r="DP128" s="20">
        <f t="shared" si="120"/>
        <v>27022.249999999996</v>
      </c>
      <c r="DQ128" s="2">
        <v>647.99</v>
      </c>
      <c r="DR128" s="2">
        <v>1218.1300000000001</v>
      </c>
      <c r="DS128" s="2">
        <v>618.78</v>
      </c>
      <c r="DT128" s="2">
        <v>1247.3399999999999</v>
      </c>
      <c r="DU128" s="20">
        <f t="shared" si="121"/>
        <v>24556.779999999995</v>
      </c>
      <c r="DV128" s="2">
        <v>588.87</v>
      </c>
      <c r="DW128" s="2">
        <v>1277.25</v>
      </c>
      <c r="DX128" s="2">
        <v>558.24</v>
      </c>
      <c r="DY128" s="2">
        <v>1307.8800000000001</v>
      </c>
      <c r="DZ128" s="20">
        <f t="shared" si="122"/>
        <v>21971.649999999994</v>
      </c>
      <c r="EA128" s="2">
        <v>526.88</v>
      </c>
      <c r="EB128" s="2">
        <v>1339.24</v>
      </c>
      <c r="EC128" s="2">
        <v>494.76</v>
      </c>
      <c r="ED128" s="2">
        <v>1371.36</v>
      </c>
      <c r="EE128" s="20">
        <f t="shared" si="123"/>
        <v>19261.049999999992</v>
      </c>
      <c r="EF128" s="2">
        <v>461.88</v>
      </c>
      <c r="EG128" s="2">
        <v>1404.25</v>
      </c>
      <c r="EH128" s="2">
        <v>428.21</v>
      </c>
      <c r="EI128" s="2">
        <v>1437.92</v>
      </c>
      <c r="EJ128" s="20">
        <f t="shared" si="124"/>
        <v>16418.87999999999</v>
      </c>
      <c r="EK128" s="2">
        <v>393.72</v>
      </c>
      <c r="EL128" s="2">
        <v>1472.4</v>
      </c>
      <c r="EM128" s="2">
        <v>358.42</v>
      </c>
      <c r="EN128" s="2">
        <v>1507.71</v>
      </c>
      <c r="EO128" s="20">
        <f t="shared" si="125"/>
        <v>13438.76999999999</v>
      </c>
      <c r="EP128" s="2">
        <v>322.26</v>
      </c>
      <c r="EQ128" s="2">
        <v>1543.86</v>
      </c>
      <c r="ER128" s="2">
        <v>285.24</v>
      </c>
      <c r="ES128" s="2">
        <v>1580.89</v>
      </c>
      <c r="ET128" s="20">
        <f t="shared" si="126"/>
        <v>10314.01999999999</v>
      </c>
      <c r="EU128" s="2">
        <v>247.33</v>
      </c>
      <c r="EV128" s="2">
        <v>1618.79</v>
      </c>
      <c r="EW128" s="2">
        <v>208.51</v>
      </c>
      <c r="EX128" s="2">
        <v>1657.61</v>
      </c>
      <c r="EY128" s="20">
        <f t="shared" si="127"/>
        <v>7037.619999999989</v>
      </c>
      <c r="EZ128" s="2">
        <v>168.76</v>
      </c>
      <c r="FA128" s="2">
        <v>1697.36</v>
      </c>
      <c r="FB128" s="2">
        <v>128.06</v>
      </c>
      <c r="FC128" s="2">
        <v>1738.07</v>
      </c>
      <c r="FD128" s="20">
        <f t="shared" si="128"/>
        <v>3602.1899999999896</v>
      </c>
      <c r="FE128" s="2">
        <v>86.38</v>
      </c>
      <c r="FF128" s="2">
        <v>1779.74</v>
      </c>
      <c r="FG128" s="20">
        <f t="shared" ref="FG128:FG133" si="130">FD128-FF128</f>
        <v>1822.4499999999896</v>
      </c>
      <c r="FH128" s="2">
        <v>43.7</v>
      </c>
      <c r="FI128" s="2">
        <v>1822.45</v>
      </c>
      <c r="FJ128" s="20">
        <f t="shared" ref="FJ128:FJ133" si="131">FG128-FI128</f>
        <v>-1.0459189070388675E-11</v>
      </c>
    </row>
    <row r="129" spans="1:166" ht="17.25" x14ac:dyDescent="0.4">
      <c r="A129" s="7">
        <v>436262700</v>
      </c>
      <c r="B129" s="7">
        <v>2000</v>
      </c>
      <c r="C129" s="6">
        <v>37257</v>
      </c>
      <c r="D129" s="16">
        <v>52932</v>
      </c>
      <c r="E129" s="9">
        <v>51645.69</v>
      </c>
      <c r="F129" s="9">
        <v>51645.69</v>
      </c>
      <c r="G129" s="10"/>
      <c r="H129" s="3">
        <v>4.7960000000000003E-2</v>
      </c>
      <c r="I129" s="40">
        <v>27765.84</v>
      </c>
      <c r="J129" s="40">
        <v>798.27</v>
      </c>
      <c r="K129" s="40">
        <v>1391.12</v>
      </c>
      <c r="L129" s="25">
        <v>26374.67</v>
      </c>
      <c r="M129" s="20">
        <v>758.27</v>
      </c>
      <c r="N129" s="2"/>
      <c r="O129" s="2">
        <f t="shared" si="100"/>
        <v>26374.67</v>
      </c>
      <c r="P129" s="20">
        <v>635.63</v>
      </c>
      <c r="R129" s="2">
        <v>632.46</v>
      </c>
      <c r="S129" s="2">
        <v>207.53</v>
      </c>
      <c r="T129" s="2">
        <f t="shared" si="101"/>
        <v>26167.14</v>
      </c>
      <c r="U129" s="2">
        <v>627.49</v>
      </c>
      <c r="V129" s="2">
        <v>212.51</v>
      </c>
      <c r="W129" s="2">
        <v>622.39</v>
      </c>
      <c r="X129" s="2">
        <v>217.6</v>
      </c>
      <c r="Y129" s="2">
        <f t="shared" si="102"/>
        <v>25737.030000000002</v>
      </c>
      <c r="Z129" s="2">
        <v>617.16999999999996</v>
      </c>
      <c r="AA129" s="2">
        <v>222.82</v>
      </c>
      <c r="AB129" s="2">
        <v>611.83000000000004</v>
      </c>
      <c r="AC129" s="2">
        <v>228.16</v>
      </c>
      <c r="AD129" s="2">
        <f t="shared" si="103"/>
        <v>25286.050000000003</v>
      </c>
      <c r="AE129" s="2">
        <v>606.36</v>
      </c>
      <c r="AF129" s="2">
        <v>233.63</v>
      </c>
      <c r="AG129" s="2">
        <v>600.76</v>
      </c>
      <c r="AH129" s="2">
        <v>239.24</v>
      </c>
      <c r="AI129" s="2">
        <f t="shared" si="104"/>
        <v>24813.18</v>
      </c>
      <c r="AJ129" s="2">
        <v>595.02</v>
      </c>
      <c r="AK129" s="2">
        <v>244.97</v>
      </c>
      <c r="AL129" s="2">
        <v>589.15</v>
      </c>
      <c r="AM129" s="2">
        <v>250.85</v>
      </c>
      <c r="AN129" s="2">
        <f t="shared" si="105"/>
        <v>24317.360000000001</v>
      </c>
      <c r="AO129" s="2">
        <v>583.13</v>
      </c>
      <c r="AP129" s="2">
        <v>256.86</v>
      </c>
      <c r="AQ129" s="2">
        <v>576.97</v>
      </c>
      <c r="AR129" s="2">
        <v>263.02</v>
      </c>
      <c r="AS129" s="2">
        <f t="shared" si="106"/>
        <v>23797.48</v>
      </c>
      <c r="AT129" s="2">
        <v>570.66</v>
      </c>
      <c r="AU129" s="2">
        <v>269.33</v>
      </c>
      <c r="AV129" s="2">
        <v>564.20000000000005</v>
      </c>
      <c r="AW129" s="2">
        <v>275.79000000000002</v>
      </c>
      <c r="AX129" s="2">
        <f t="shared" si="107"/>
        <v>23252.359999999997</v>
      </c>
      <c r="AY129" s="2">
        <v>557.59</v>
      </c>
      <c r="AZ129" s="2">
        <v>282.39999999999998</v>
      </c>
      <c r="BA129" s="2">
        <v>550.82000000000005</v>
      </c>
      <c r="BB129" s="2">
        <v>289.17</v>
      </c>
      <c r="BC129" s="20">
        <f t="shared" si="129"/>
        <v>22680.789999999997</v>
      </c>
      <c r="BD129" s="2">
        <v>543.89</v>
      </c>
      <c r="BE129" s="2">
        <v>296.11</v>
      </c>
      <c r="BF129" s="2">
        <v>536.78</v>
      </c>
      <c r="BG129" s="2">
        <v>303.20999999999998</v>
      </c>
      <c r="BH129" s="20">
        <f t="shared" si="108"/>
        <v>22081.469999999998</v>
      </c>
      <c r="BI129" s="2">
        <v>529.51</v>
      </c>
      <c r="BJ129" s="2">
        <v>310.48</v>
      </c>
      <c r="BK129" s="2">
        <v>522.07000000000005</v>
      </c>
      <c r="BL129" s="2">
        <v>317.93</v>
      </c>
      <c r="BM129" s="20">
        <f t="shared" si="109"/>
        <v>21453.059999999998</v>
      </c>
      <c r="BN129" s="2">
        <v>514.44000000000005</v>
      </c>
      <c r="BO129" s="2">
        <v>325.55</v>
      </c>
      <c r="BP129" s="2">
        <v>506.64</v>
      </c>
      <c r="BQ129" s="2">
        <v>333.36</v>
      </c>
      <c r="BR129" s="20">
        <f t="shared" si="110"/>
        <v>20794.149999999998</v>
      </c>
      <c r="BS129" s="2">
        <v>498.64</v>
      </c>
      <c r="BT129" s="2">
        <v>341.35</v>
      </c>
      <c r="BU129" s="2">
        <v>490.46</v>
      </c>
      <c r="BV129" s="2">
        <v>349.54</v>
      </c>
      <c r="BW129" s="20">
        <f t="shared" si="111"/>
        <v>20103.259999999998</v>
      </c>
      <c r="BX129" s="2">
        <v>482.08</v>
      </c>
      <c r="BY129" s="2">
        <v>357.92</v>
      </c>
      <c r="BZ129" s="2">
        <v>473.49</v>
      </c>
      <c r="CA129" s="2">
        <v>366.5</v>
      </c>
      <c r="CB129" s="20">
        <f t="shared" si="112"/>
        <v>19378.84</v>
      </c>
      <c r="CC129" s="2">
        <v>464.7</v>
      </c>
      <c r="CD129" s="2">
        <v>375.29</v>
      </c>
      <c r="CE129" s="2">
        <v>455.71</v>
      </c>
      <c r="CF129" s="2">
        <v>384.29</v>
      </c>
      <c r="CG129" s="20">
        <f t="shared" si="113"/>
        <v>18619.259999999998</v>
      </c>
      <c r="CH129" s="2">
        <v>446.49</v>
      </c>
      <c r="CI129" s="2">
        <v>393.5</v>
      </c>
      <c r="CJ129" s="2">
        <v>437.05</v>
      </c>
      <c r="CK129" s="2">
        <v>402.94</v>
      </c>
      <c r="CL129" s="20">
        <f t="shared" si="114"/>
        <v>17822.82</v>
      </c>
      <c r="CM129" s="2">
        <v>427.39</v>
      </c>
      <c r="CN129" s="2">
        <v>412.6</v>
      </c>
      <c r="CO129" s="2">
        <v>417.5</v>
      </c>
      <c r="CP129" s="2">
        <v>422.5</v>
      </c>
      <c r="CQ129" s="20">
        <f t="shared" si="115"/>
        <v>16987.72</v>
      </c>
      <c r="CR129" s="2">
        <v>407.37</v>
      </c>
      <c r="CS129" s="2">
        <v>432.63</v>
      </c>
      <c r="CT129" s="2">
        <v>396.99</v>
      </c>
      <c r="CU129" s="2">
        <v>443</v>
      </c>
      <c r="CV129" s="20">
        <f t="shared" si="116"/>
        <v>16112.09</v>
      </c>
      <c r="CW129" s="2">
        <v>386.37</v>
      </c>
      <c r="CX129" s="2">
        <v>453.63</v>
      </c>
      <c r="CY129" s="2">
        <v>375.49</v>
      </c>
      <c r="CZ129" s="2">
        <v>464.5</v>
      </c>
      <c r="DA129" s="20">
        <f t="shared" si="117"/>
        <v>15193.960000000001</v>
      </c>
      <c r="DB129" s="2">
        <v>364.35</v>
      </c>
      <c r="DC129" s="2">
        <v>475.64</v>
      </c>
      <c r="DD129" s="2">
        <v>352.95</v>
      </c>
      <c r="DE129" s="2">
        <v>487.05</v>
      </c>
      <c r="DF129" s="20">
        <f t="shared" si="118"/>
        <v>14231.270000000002</v>
      </c>
      <c r="DG129" s="2">
        <v>341.27</v>
      </c>
      <c r="DH129" s="2">
        <v>498.73</v>
      </c>
      <c r="DI129" s="2">
        <v>329.31</v>
      </c>
      <c r="DJ129" s="2">
        <v>510.69</v>
      </c>
      <c r="DK129" s="20">
        <f t="shared" si="119"/>
        <v>13221.850000000002</v>
      </c>
      <c r="DL129" s="2">
        <v>317.06</v>
      </c>
      <c r="DM129" s="2">
        <v>522.92999999999995</v>
      </c>
      <c r="DN129" s="2">
        <v>304.52</v>
      </c>
      <c r="DO129" s="2">
        <v>535.47</v>
      </c>
      <c r="DP129" s="20">
        <f t="shared" si="120"/>
        <v>12163.450000000003</v>
      </c>
      <c r="DQ129" s="2">
        <v>291.68</v>
      </c>
      <c r="DR129" s="2">
        <v>548.30999999999995</v>
      </c>
      <c r="DS129" s="2">
        <v>278.52999999999997</v>
      </c>
      <c r="DT129" s="2">
        <v>561.46</v>
      </c>
      <c r="DU129" s="20">
        <f t="shared" si="121"/>
        <v>11053.680000000004</v>
      </c>
      <c r="DV129" s="2">
        <v>265.07</v>
      </c>
      <c r="DW129" s="2">
        <v>574.92999999999995</v>
      </c>
      <c r="DX129" s="2">
        <v>251.28</v>
      </c>
      <c r="DY129" s="2">
        <v>588.71</v>
      </c>
      <c r="DZ129" s="20">
        <f t="shared" si="122"/>
        <v>9890.0400000000045</v>
      </c>
      <c r="EA129" s="2">
        <v>237.16</v>
      </c>
      <c r="EB129" s="2">
        <v>602.83000000000004</v>
      </c>
      <c r="EC129" s="2">
        <v>222.71</v>
      </c>
      <c r="ED129" s="2">
        <v>617.29</v>
      </c>
      <c r="EE129" s="20">
        <f t="shared" si="123"/>
        <v>8669.9200000000055</v>
      </c>
      <c r="EF129" s="2">
        <v>207.9</v>
      </c>
      <c r="EG129" s="2">
        <v>632.09</v>
      </c>
      <c r="EH129" s="2">
        <v>192.75</v>
      </c>
      <c r="EI129" s="2">
        <v>647.25</v>
      </c>
      <c r="EJ129" s="20">
        <f t="shared" si="124"/>
        <v>7390.5800000000054</v>
      </c>
      <c r="EK129" s="2">
        <v>177.23</v>
      </c>
      <c r="EL129" s="2">
        <v>662.77</v>
      </c>
      <c r="EM129" s="2">
        <v>161.33000000000001</v>
      </c>
      <c r="EN129" s="2">
        <v>678.66</v>
      </c>
      <c r="EO129" s="20">
        <f t="shared" si="125"/>
        <v>6049.1500000000051</v>
      </c>
      <c r="EP129" s="2">
        <v>145.06</v>
      </c>
      <c r="EQ129" s="2">
        <v>694.94</v>
      </c>
      <c r="ER129" s="2">
        <v>128.38999999999999</v>
      </c>
      <c r="ES129" s="2">
        <v>711.6</v>
      </c>
      <c r="ET129" s="20">
        <f t="shared" si="126"/>
        <v>4642.6100000000042</v>
      </c>
      <c r="EU129" s="2">
        <v>111.33</v>
      </c>
      <c r="EV129" s="2">
        <v>728.66</v>
      </c>
      <c r="EW129" s="2">
        <v>93.86</v>
      </c>
      <c r="EX129" s="2">
        <v>746.14</v>
      </c>
      <c r="EY129" s="20">
        <f t="shared" si="127"/>
        <v>3167.8100000000045</v>
      </c>
      <c r="EZ129" s="2">
        <v>75.959999999999994</v>
      </c>
      <c r="FA129" s="2">
        <v>764.03</v>
      </c>
      <c r="FB129" s="2">
        <v>57.64</v>
      </c>
      <c r="FC129" s="2">
        <v>782.35</v>
      </c>
      <c r="FD129" s="20">
        <f t="shared" si="128"/>
        <v>1621.4300000000044</v>
      </c>
      <c r="FE129" s="2">
        <v>38.880000000000003</v>
      </c>
      <c r="FF129" s="2">
        <v>801.11</v>
      </c>
      <c r="FG129" s="20">
        <f t="shared" si="130"/>
        <v>820.32000000000437</v>
      </c>
      <c r="FH129" s="2">
        <v>19.670000000000002</v>
      </c>
      <c r="FI129" s="2">
        <v>820.32</v>
      </c>
      <c r="FJ129" s="20">
        <f t="shared" si="131"/>
        <v>4.3200998334214091E-12</v>
      </c>
    </row>
    <row r="130" spans="1:166" ht="17.25" x14ac:dyDescent="0.4">
      <c r="A130" s="7">
        <v>436263400</v>
      </c>
      <c r="B130" s="7">
        <v>2001</v>
      </c>
      <c r="C130" s="6">
        <v>37622</v>
      </c>
      <c r="D130" s="16">
        <v>52932</v>
      </c>
      <c r="E130" s="9">
        <v>258228.45</v>
      </c>
      <c r="F130" s="9">
        <v>258228.45</v>
      </c>
      <c r="G130" s="10"/>
      <c r="H130" s="3">
        <v>4.7960000000000003E-2</v>
      </c>
      <c r="I130" s="40">
        <v>150667.66</v>
      </c>
      <c r="J130" s="40">
        <v>4143.3599999999997</v>
      </c>
      <c r="K130" s="40">
        <v>6581.26</v>
      </c>
      <c r="L130" s="25">
        <v>144086.41</v>
      </c>
      <c r="M130" s="20">
        <v>3962.38</v>
      </c>
      <c r="N130" s="2"/>
      <c r="O130" s="2">
        <f t="shared" si="100"/>
        <v>144086.41</v>
      </c>
      <c r="P130" s="20">
        <v>3497.7</v>
      </c>
      <c r="R130" s="2">
        <v>3455.19</v>
      </c>
      <c r="S130" s="2">
        <v>1133.74</v>
      </c>
      <c r="T130" s="2">
        <f t="shared" si="101"/>
        <v>142952.67000000001</v>
      </c>
      <c r="U130" s="2">
        <v>3428</v>
      </c>
      <c r="V130" s="2">
        <v>1160.93</v>
      </c>
      <c r="W130" s="2">
        <v>3400.17</v>
      </c>
      <c r="X130" s="2">
        <v>1188.77</v>
      </c>
      <c r="Y130" s="2">
        <f t="shared" si="102"/>
        <v>140602.97000000003</v>
      </c>
      <c r="Z130" s="2">
        <v>3371.66</v>
      </c>
      <c r="AA130" s="2">
        <v>1217.28</v>
      </c>
      <c r="AB130" s="2">
        <v>3342.47</v>
      </c>
      <c r="AC130" s="2">
        <v>1246.47</v>
      </c>
      <c r="AD130" s="2">
        <f t="shared" si="103"/>
        <v>138139.22000000003</v>
      </c>
      <c r="AE130" s="2">
        <v>3312.58</v>
      </c>
      <c r="AF130" s="2">
        <v>1276.3599999999999</v>
      </c>
      <c r="AG130" s="2">
        <v>3281.97</v>
      </c>
      <c r="AH130" s="2">
        <v>1306.96</v>
      </c>
      <c r="AI130" s="2">
        <f t="shared" si="104"/>
        <v>135555.90000000005</v>
      </c>
      <c r="AJ130" s="2">
        <v>3250.63</v>
      </c>
      <c r="AK130" s="2">
        <v>1338.31</v>
      </c>
      <c r="AL130" s="2">
        <v>3218.54</v>
      </c>
      <c r="AM130" s="2">
        <v>1370.4</v>
      </c>
      <c r="AN130" s="2">
        <f t="shared" si="105"/>
        <v>132847.19000000006</v>
      </c>
      <c r="AO130" s="2">
        <v>3185.68</v>
      </c>
      <c r="AP130" s="2">
        <v>1403.26</v>
      </c>
      <c r="AQ130" s="2">
        <v>3152.03</v>
      </c>
      <c r="AR130" s="2">
        <v>1436.91</v>
      </c>
      <c r="AS130" s="2">
        <f t="shared" si="106"/>
        <v>130007.02000000005</v>
      </c>
      <c r="AT130" s="2">
        <v>3117.57</v>
      </c>
      <c r="AU130" s="2">
        <v>1471.37</v>
      </c>
      <c r="AV130" s="2">
        <v>3082.28</v>
      </c>
      <c r="AW130" s="2">
        <v>1506.65</v>
      </c>
      <c r="AX130" s="2">
        <f t="shared" si="107"/>
        <v>127029.00000000006</v>
      </c>
      <c r="AY130" s="2">
        <v>3046.16</v>
      </c>
      <c r="AZ130" s="2">
        <v>1542.78</v>
      </c>
      <c r="BA130" s="2">
        <v>3009.16</v>
      </c>
      <c r="BB130" s="2">
        <v>1579.78</v>
      </c>
      <c r="BC130" s="20">
        <f t="shared" si="129"/>
        <v>123906.44000000006</v>
      </c>
      <c r="BD130" s="2">
        <v>2971.28</v>
      </c>
      <c r="BE130" s="2">
        <v>1617.66</v>
      </c>
      <c r="BF130" s="2">
        <v>2932.49</v>
      </c>
      <c r="BG130" s="2">
        <v>1656.45</v>
      </c>
      <c r="BH130" s="20">
        <f t="shared" si="108"/>
        <v>120632.33000000006</v>
      </c>
      <c r="BI130" s="2">
        <v>2892.76</v>
      </c>
      <c r="BJ130" s="2">
        <v>1696.17</v>
      </c>
      <c r="BK130" s="2">
        <v>2852.09</v>
      </c>
      <c r="BL130" s="2">
        <v>1736.85</v>
      </c>
      <c r="BM130" s="20">
        <f t="shared" si="109"/>
        <v>117199.31000000006</v>
      </c>
      <c r="BN130" s="2">
        <v>2810.44</v>
      </c>
      <c r="BO130" s="2">
        <v>1778.5</v>
      </c>
      <c r="BP130" s="2">
        <v>2767.79</v>
      </c>
      <c r="BQ130" s="2">
        <v>1821.14</v>
      </c>
      <c r="BR130" s="20">
        <f t="shared" si="110"/>
        <v>113599.67000000006</v>
      </c>
      <c r="BS130" s="2">
        <v>2724.12</v>
      </c>
      <c r="BT130" s="2">
        <v>1864.82</v>
      </c>
      <c r="BU130" s="2">
        <v>2679.4</v>
      </c>
      <c r="BV130" s="2">
        <v>1909.53</v>
      </c>
      <c r="BW130" s="20">
        <f t="shared" si="111"/>
        <v>109825.32000000005</v>
      </c>
      <c r="BX130" s="2">
        <v>2633.61</v>
      </c>
      <c r="BY130" s="2">
        <v>1955.32</v>
      </c>
      <c r="BZ130" s="2">
        <v>2586.7199999999998</v>
      </c>
      <c r="CA130" s="2">
        <v>2002.21</v>
      </c>
      <c r="CB130" s="20">
        <f t="shared" si="112"/>
        <v>105867.79000000004</v>
      </c>
      <c r="CC130" s="2">
        <v>2538.71</v>
      </c>
      <c r="CD130" s="2">
        <v>2050.23</v>
      </c>
      <c r="CE130" s="2">
        <v>2489.5500000000002</v>
      </c>
      <c r="CF130" s="2">
        <v>2099.39</v>
      </c>
      <c r="CG130" s="20">
        <f t="shared" si="113"/>
        <v>101718.17000000004</v>
      </c>
      <c r="CH130" s="2">
        <v>2439.1999999999998</v>
      </c>
      <c r="CI130" s="2">
        <v>2149.73</v>
      </c>
      <c r="CJ130" s="2">
        <v>2387.65</v>
      </c>
      <c r="CK130" s="2">
        <v>2201.29</v>
      </c>
      <c r="CL130" s="20">
        <f t="shared" si="114"/>
        <v>97367.150000000052</v>
      </c>
      <c r="CM130" s="2">
        <v>2334.86</v>
      </c>
      <c r="CN130" s="2">
        <v>2254.0700000000002</v>
      </c>
      <c r="CO130" s="2">
        <v>2280.81</v>
      </c>
      <c r="CP130" s="2">
        <v>2308.12</v>
      </c>
      <c r="CQ130" s="20">
        <f t="shared" si="115"/>
        <v>92804.96000000005</v>
      </c>
      <c r="CR130" s="2">
        <v>2225.46</v>
      </c>
      <c r="CS130" s="2">
        <v>2363.4699999999998</v>
      </c>
      <c r="CT130" s="2">
        <v>2168.79</v>
      </c>
      <c r="CU130" s="2">
        <v>2420.15</v>
      </c>
      <c r="CV130" s="20">
        <f t="shared" si="116"/>
        <v>88021.340000000055</v>
      </c>
      <c r="CW130" s="2">
        <v>2110.75</v>
      </c>
      <c r="CX130" s="2">
        <v>2478.1799999999998</v>
      </c>
      <c r="CY130" s="2">
        <v>2051.3200000000002</v>
      </c>
      <c r="CZ130" s="2">
        <v>2537.61</v>
      </c>
      <c r="DA130" s="20">
        <f t="shared" si="117"/>
        <v>83005.550000000061</v>
      </c>
      <c r="DB130" s="2">
        <v>1990.47</v>
      </c>
      <c r="DC130" s="2">
        <v>2598.46</v>
      </c>
      <c r="DD130" s="2">
        <v>1928.16</v>
      </c>
      <c r="DE130" s="2">
        <v>2660.77</v>
      </c>
      <c r="DF130" s="20">
        <f t="shared" si="118"/>
        <v>77746.320000000051</v>
      </c>
      <c r="DG130" s="2">
        <v>1864.36</v>
      </c>
      <c r="DH130" s="2">
        <v>2724.58</v>
      </c>
      <c r="DI130" s="2">
        <v>1799.02</v>
      </c>
      <c r="DJ130" s="2">
        <v>2789.92</v>
      </c>
      <c r="DK130" s="20">
        <f t="shared" si="119"/>
        <v>72231.820000000051</v>
      </c>
      <c r="DL130" s="2">
        <v>1732.12</v>
      </c>
      <c r="DM130" s="2">
        <v>2856.82</v>
      </c>
      <c r="DN130" s="2">
        <v>1663.61</v>
      </c>
      <c r="DO130" s="2">
        <v>2925.32</v>
      </c>
      <c r="DP130" s="20">
        <f t="shared" si="120"/>
        <v>66449.680000000037</v>
      </c>
      <c r="DQ130" s="2">
        <v>1593.46</v>
      </c>
      <c r="DR130" s="2">
        <v>2995.47</v>
      </c>
      <c r="DS130" s="2">
        <v>1521.63</v>
      </c>
      <c r="DT130" s="2">
        <v>3067.3</v>
      </c>
      <c r="DU130" s="20">
        <f t="shared" si="121"/>
        <v>60386.910000000033</v>
      </c>
      <c r="DV130" s="2">
        <v>1448.08</v>
      </c>
      <c r="DW130" s="2">
        <v>3140.86</v>
      </c>
      <c r="DX130" s="2">
        <v>1372.76</v>
      </c>
      <c r="DY130" s="2">
        <v>3216.18</v>
      </c>
      <c r="DZ130" s="20">
        <f t="shared" si="122"/>
        <v>54029.870000000032</v>
      </c>
      <c r="EA130" s="2">
        <v>1295.6400000000001</v>
      </c>
      <c r="EB130" s="2">
        <v>3293.3</v>
      </c>
      <c r="EC130" s="2">
        <v>1216.6600000000001</v>
      </c>
      <c r="ED130" s="2">
        <v>3372.27</v>
      </c>
      <c r="EE130" s="20">
        <f t="shared" si="123"/>
        <v>47364.300000000032</v>
      </c>
      <c r="EF130" s="2">
        <v>1135.8</v>
      </c>
      <c r="EG130" s="2">
        <v>3453.14</v>
      </c>
      <c r="EH130" s="2">
        <v>1052.99</v>
      </c>
      <c r="EI130" s="2">
        <v>3535.95</v>
      </c>
      <c r="EJ130" s="20">
        <f t="shared" si="124"/>
        <v>40375.210000000036</v>
      </c>
      <c r="EK130" s="2">
        <v>968.2</v>
      </c>
      <c r="EL130" s="2">
        <v>3620.74</v>
      </c>
      <c r="EM130" s="2">
        <v>881.37</v>
      </c>
      <c r="EN130" s="2">
        <v>3707.56</v>
      </c>
      <c r="EO130" s="20">
        <f t="shared" si="125"/>
        <v>33046.91000000004</v>
      </c>
      <c r="EP130" s="2">
        <v>792.46</v>
      </c>
      <c r="EQ130" s="2">
        <v>3796.47</v>
      </c>
      <c r="ER130" s="2">
        <v>701.42</v>
      </c>
      <c r="ES130" s="2">
        <v>3887.51</v>
      </c>
      <c r="ET130" s="20">
        <f t="shared" si="126"/>
        <v>25362.930000000037</v>
      </c>
      <c r="EU130" s="2">
        <v>608.20000000000005</v>
      </c>
      <c r="EV130" s="2">
        <v>3980.73</v>
      </c>
      <c r="EW130" s="2">
        <v>512.74</v>
      </c>
      <c r="EX130" s="2">
        <v>4076.19</v>
      </c>
      <c r="EY130" s="20">
        <f t="shared" si="127"/>
        <v>17306.010000000038</v>
      </c>
      <c r="EZ130" s="2">
        <v>415</v>
      </c>
      <c r="FA130" s="2">
        <v>4173.9399999999996</v>
      </c>
      <c r="FB130" s="2">
        <v>314.91000000000003</v>
      </c>
      <c r="FC130" s="2">
        <v>4274.03</v>
      </c>
      <c r="FD130" s="20">
        <f t="shared" si="128"/>
        <v>8858.0400000000409</v>
      </c>
      <c r="FE130" s="2">
        <v>212.41</v>
      </c>
      <c r="FF130" s="2">
        <v>4376.5200000000004</v>
      </c>
      <c r="FG130" s="20">
        <f t="shared" si="130"/>
        <v>4481.5200000000405</v>
      </c>
      <c r="FH130" s="2">
        <v>107.47</v>
      </c>
      <c r="FI130" s="2">
        <v>4481.5200000000004</v>
      </c>
      <c r="FJ130" s="20">
        <f t="shared" si="131"/>
        <v>4.0017766878008842E-11</v>
      </c>
    </row>
    <row r="131" spans="1:166" ht="17.25" x14ac:dyDescent="0.4">
      <c r="A131" s="17">
        <v>436309300</v>
      </c>
      <c r="B131" s="17">
        <v>2000</v>
      </c>
      <c r="C131" s="16">
        <v>37257</v>
      </c>
      <c r="D131" s="16">
        <v>52932</v>
      </c>
      <c r="E131" s="18">
        <v>115753.39</v>
      </c>
      <c r="F131" s="18">
        <v>129114.22</v>
      </c>
      <c r="G131" s="10"/>
      <c r="H131" s="3">
        <v>4.7960000000000003E-2</v>
      </c>
      <c r="I131" s="40">
        <v>62231.519999999997</v>
      </c>
      <c r="J131" s="40">
        <v>1789.16</v>
      </c>
      <c r="K131" s="40">
        <v>3117.95</v>
      </c>
      <c r="L131" s="22">
        <v>59113.5</v>
      </c>
      <c r="M131" s="20">
        <v>1699.52</v>
      </c>
      <c r="N131" s="2"/>
      <c r="O131" s="2">
        <f t="shared" si="100"/>
        <v>59113.5</v>
      </c>
      <c r="P131" s="20">
        <v>1424.64</v>
      </c>
      <c r="R131" s="2">
        <v>1417.54</v>
      </c>
      <c r="S131" s="2">
        <v>465.13</v>
      </c>
      <c r="T131" s="2">
        <f t="shared" si="101"/>
        <v>58648.37</v>
      </c>
      <c r="U131" s="2">
        <v>1406.39</v>
      </c>
      <c r="V131" s="2">
        <v>476.29</v>
      </c>
      <c r="W131" s="2">
        <v>1394.97</v>
      </c>
      <c r="X131" s="2">
        <v>487.71</v>
      </c>
      <c r="Y131" s="2">
        <f t="shared" si="102"/>
        <v>57684.37</v>
      </c>
      <c r="Z131" s="2">
        <v>1383.27</v>
      </c>
      <c r="AA131" s="2">
        <v>499.41</v>
      </c>
      <c r="AB131" s="2">
        <v>1371.3</v>
      </c>
      <c r="AC131" s="2">
        <v>511.38</v>
      </c>
      <c r="AD131" s="2">
        <f t="shared" si="103"/>
        <v>56673.58</v>
      </c>
      <c r="AE131" s="2">
        <v>1359.03</v>
      </c>
      <c r="AF131" s="2">
        <v>523.64</v>
      </c>
      <c r="AG131" s="2">
        <v>1346.48</v>
      </c>
      <c r="AH131" s="2">
        <v>536.20000000000005</v>
      </c>
      <c r="AI131" s="2">
        <f t="shared" si="104"/>
        <v>55613.740000000005</v>
      </c>
      <c r="AJ131" s="2">
        <v>1333.62</v>
      </c>
      <c r="AK131" s="2">
        <v>549.05999999999995</v>
      </c>
      <c r="AL131" s="2">
        <v>1320.45</v>
      </c>
      <c r="AM131" s="2">
        <v>562.23</v>
      </c>
      <c r="AN131" s="2">
        <f t="shared" si="105"/>
        <v>54502.450000000004</v>
      </c>
      <c r="AO131" s="2">
        <v>1306.97</v>
      </c>
      <c r="AP131" s="2">
        <v>575.71</v>
      </c>
      <c r="AQ131" s="2">
        <v>1293.1600000000001</v>
      </c>
      <c r="AR131" s="2">
        <v>589.51</v>
      </c>
      <c r="AS131" s="2">
        <f t="shared" si="106"/>
        <v>53337.23</v>
      </c>
      <c r="AT131" s="2">
        <v>1279.03</v>
      </c>
      <c r="AU131" s="2">
        <v>603.65</v>
      </c>
      <c r="AV131" s="2">
        <v>1264.55</v>
      </c>
      <c r="AW131" s="2">
        <v>618.13</v>
      </c>
      <c r="AX131" s="2">
        <f t="shared" si="107"/>
        <v>52115.450000000004</v>
      </c>
      <c r="AY131" s="1">
        <v>1249.73</v>
      </c>
      <c r="AZ131" s="1">
        <v>632.95000000000005</v>
      </c>
      <c r="BA131" s="1">
        <v>1234.55</v>
      </c>
      <c r="BB131" s="1">
        <v>648.13</v>
      </c>
      <c r="BC131" s="20">
        <f t="shared" si="129"/>
        <v>50834.37000000001</v>
      </c>
      <c r="BD131" s="2">
        <v>1219.01</v>
      </c>
      <c r="BE131" s="2">
        <v>663.67</v>
      </c>
      <c r="BF131" s="2">
        <v>1203.0899999999999</v>
      </c>
      <c r="BG131" s="2">
        <v>679.58</v>
      </c>
      <c r="BH131" s="20">
        <f t="shared" si="108"/>
        <v>49491.12000000001</v>
      </c>
      <c r="BI131" s="2">
        <v>1186.8</v>
      </c>
      <c r="BJ131" s="2">
        <v>695.88</v>
      </c>
      <c r="BK131" s="2">
        <v>1170.1099999999999</v>
      </c>
      <c r="BL131" s="2">
        <v>712.57</v>
      </c>
      <c r="BM131" s="20">
        <f t="shared" si="109"/>
        <v>48082.670000000013</v>
      </c>
      <c r="BN131" s="2">
        <v>1153.02</v>
      </c>
      <c r="BO131" s="2">
        <v>729.65</v>
      </c>
      <c r="BP131" s="2">
        <v>1135.53</v>
      </c>
      <c r="BQ131" s="2">
        <v>747.15</v>
      </c>
      <c r="BR131" s="20">
        <f t="shared" si="110"/>
        <v>46605.87000000001</v>
      </c>
      <c r="BS131" s="2">
        <v>1117.6099999999999</v>
      </c>
      <c r="BT131" s="2">
        <v>765.07</v>
      </c>
      <c r="BU131" s="2">
        <v>1099.26</v>
      </c>
      <c r="BV131" s="2">
        <v>783.41</v>
      </c>
      <c r="BW131" s="20">
        <f t="shared" si="111"/>
        <v>45057.390000000007</v>
      </c>
      <c r="BX131" s="2">
        <v>1080.48</v>
      </c>
      <c r="BY131" s="2">
        <v>802.2</v>
      </c>
      <c r="BZ131" s="2">
        <v>1061.24</v>
      </c>
      <c r="CA131" s="2">
        <v>821.44</v>
      </c>
      <c r="CB131" s="20">
        <f t="shared" si="112"/>
        <v>43433.750000000007</v>
      </c>
      <c r="CC131" s="2">
        <v>1041.54</v>
      </c>
      <c r="CD131" s="2">
        <v>841.13</v>
      </c>
      <c r="CE131" s="2">
        <v>1021.37</v>
      </c>
      <c r="CF131" s="2">
        <v>861.31</v>
      </c>
      <c r="CG131" s="20">
        <f t="shared" si="113"/>
        <v>41731.310000000012</v>
      </c>
      <c r="CH131" s="2">
        <v>1000.72</v>
      </c>
      <c r="CI131" s="2">
        <v>881.96</v>
      </c>
      <c r="CJ131" s="2">
        <v>979.57</v>
      </c>
      <c r="CK131" s="2">
        <v>903.11</v>
      </c>
      <c r="CL131" s="20">
        <f t="shared" si="114"/>
        <v>39946.240000000013</v>
      </c>
      <c r="CM131" s="2">
        <v>957.91</v>
      </c>
      <c r="CN131" s="2">
        <v>924.77</v>
      </c>
      <c r="CO131" s="2">
        <v>935.74</v>
      </c>
      <c r="CP131" s="2">
        <v>946.94</v>
      </c>
      <c r="CQ131" s="20">
        <f t="shared" si="115"/>
        <v>38074.530000000013</v>
      </c>
      <c r="CR131" s="2">
        <v>913.03</v>
      </c>
      <c r="CS131" s="2">
        <v>969.65</v>
      </c>
      <c r="CT131" s="2">
        <v>889.78</v>
      </c>
      <c r="CU131" s="2">
        <v>992.9</v>
      </c>
      <c r="CV131" s="20">
        <f t="shared" si="116"/>
        <v>36111.98000000001</v>
      </c>
      <c r="CW131" s="2">
        <v>865.97</v>
      </c>
      <c r="CX131" s="2">
        <v>1016.71</v>
      </c>
      <c r="CY131" s="2">
        <v>841.59</v>
      </c>
      <c r="CZ131" s="2">
        <v>1041.0899999999999</v>
      </c>
      <c r="DA131" s="20">
        <f t="shared" si="117"/>
        <v>34054.180000000015</v>
      </c>
      <c r="DB131" s="2">
        <v>816.62</v>
      </c>
      <c r="DC131" s="2">
        <v>1066.06</v>
      </c>
      <c r="DD131" s="2">
        <v>791.06</v>
      </c>
      <c r="DE131" s="2">
        <v>1091.6199999999999</v>
      </c>
      <c r="DF131" s="20">
        <f t="shared" si="118"/>
        <v>31896.500000000018</v>
      </c>
      <c r="DG131" s="2">
        <v>764.88</v>
      </c>
      <c r="DH131" s="2">
        <v>1117.8</v>
      </c>
      <c r="DI131" s="2">
        <v>738.07</v>
      </c>
      <c r="DJ131" s="2">
        <v>1144.5999999999999</v>
      </c>
      <c r="DK131" s="20">
        <f t="shared" si="119"/>
        <v>29634.10000000002</v>
      </c>
      <c r="DL131" s="2">
        <v>710.63</v>
      </c>
      <c r="DM131" s="2">
        <v>1172.05</v>
      </c>
      <c r="DN131" s="2">
        <v>682.52</v>
      </c>
      <c r="DO131" s="2">
        <v>1200.1600000000001</v>
      </c>
      <c r="DP131" s="20">
        <f t="shared" si="120"/>
        <v>27261.890000000021</v>
      </c>
      <c r="DQ131" s="2">
        <v>653.74</v>
      </c>
      <c r="DR131" s="2">
        <v>1228.94</v>
      </c>
      <c r="DS131" s="2">
        <v>624.27</v>
      </c>
      <c r="DT131" s="2">
        <v>1258.4100000000001</v>
      </c>
      <c r="DU131" s="20">
        <f t="shared" si="121"/>
        <v>24774.540000000023</v>
      </c>
      <c r="DV131" s="2">
        <v>594.09</v>
      </c>
      <c r="DW131" s="2">
        <v>1288.58</v>
      </c>
      <c r="DX131" s="2">
        <v>563.19000000000005</v>
      </c>
      <c r="DY131" s="2">
        <v>1319.48</v>
      </c>
      <c r="DZ131" s="20">
        <f t="shared" si="122"/>
        <v>22166.480000000021</v>
      </c>
      <c r="EA131" s="2">
        <v>531.54999999999995</v>
      </c>
      <c r="EB131" s="2">
        <v>1351.12</v>
      </c>
      <c r="EC131" s="2">
        <v>499.15</v>
      </c>
      <c r="ED131" s="2">
        <v>1383.52</v>
      </c>
      <c r="EE131" s="20">
        <f t="shared" si="123"/>
        <v>19431.840000000022</v>
      </c>
      <c r="EF131" s="2">
        <v>465.98</v>
      </c>
      <c r="EG131" s="2">
        <v>1416.7</v>
      </c>
      <c r="EH131" s="2">
        <v>432</v>
      </c>
      <c r="EI131" s="2">
        <v>1450.67</v>
      </c>
      <c r="EJ131" s="20">
        <f t="shared" si="124"/>
        <v>16564.470000000023</v>
      </c>
      <c r="EK131" s="2">
        <v>397.22</v>
      </c>
      <c r="EL131" s="2">
        <v>1485.46</v>
      </c>
      <c r="EM131" s="2">
        <v>361.6</v>
      </c>
      <c r="EN131" s="2">
        <v>1521.08</v>
      </c>
      <c r="EO131" s="20">
        <f t="shared" si="125"/>
        <v>13557.930000000024</v>
      </c>
      <c r="EP131" s="2">
        <v>325.12</v>
      </c>
      <c r="EQ131" s="2">
        <v>1557.56</v>
      </c>
      <c r="ER131" s="2">
        <v>287.77</v>
      </c>
      <c r="ES131" s="2">
        <v>1594.91</v>
      </c>
      <c r="ET131" s="20">
        <f t="shared" si="126"/>
        <v>10405.460000000025</v>
      </c>
      <c r="EU131" s="2">
        <v>249.52</v>
      </c>
      <c r="EV131" s="2">
        <v>1633.15</v>
      </c>
      <c r="EW131" s="2">
        <v>210.36</v>
      </c>
      <c r="EX131" s="2">
        <v>1672.32</v>
      </c>
      <c r="EY131" s="20">
        <f t="shared" si="127"/>
        <v>7099.9900000000252</v>
      </c>
      <c r="EZ131" s="2">
        <v>170.26</v>
      </c>
      <c r="FA131" s="2">
        <v>1712.42</v>
      </c>
      <c r="FB131" s="2">
        <v>129.19</v>
      </c>
      <c r="FC131" s="2">
        <v>1753.48</v>
      </c>
      <c r="FD131" s="20">
        <f t="shared" si="128"/>
        <v>3634.0900000000252</v>
      </c>
      <c r="FE131" s="2">
        <v>87.15</v>
      </c>
      <c r="FF131" s="2">
        <v>1795.53</v>
      </c>
      <c r="FG131" s="20">
        <f t="shared" si="130"/>
        <v>1838.5600000000252</v>
      </c>
      <c r="FH131" s="2">
        <v>44.09</v>
      </c>
      <c r="FI131" s="2">
        <v>1838.56</v>
      </c>
      <c r="FJ131" s="20">
        <f t="shared" si="131"/>
        <v>2.5238477974198759E-11</v>
      </c>
    </row>
    <row r="132" spans="1:166" ht="17.25" x14ac:dyDescent="0.4">
      <c r="A132" s="17">
        <v>438730300</v>
      </c>
      <c r="B132" s="17">
        <v>2001</v>
      </c>
      <c r="C132" s="16">
        <v>37622</v>
      </c>
      <c r="D132" s="16">
        <v>52932</v>
      </c>
      <c r="E132" s="15">
        <v>19444.240000000002</v>
      </c>
      <c r="F132" s="15" t="s">
        <v>8</v>
      </c>
      <c r="G132" s="10"/>
      <c r="H132" s="3">
        <v>4.8309999999999999E-2</v>
      </c>
      <c r="I132" s="40">
        <v>11345.06</v>
      </c>
      <c r="J132" s="40">
        <v>311.99</v>
      </c>
      <c r="K132" s="40">
        <v>495.56</v>
      </c>
      <c r="L132" s="25">
        <v>10849.5</v>
      </c>
      <c r="M132" s="20">
        <v>298.36</v>
      </c>
      <c r="N132" s="2"/>
      <c r="O132" s="2">
        <f t="shared" si="100"/>
        <v>10849.5</v>
      </c>
      <c r="P132" s="20">
        <v>263.37</v>
      </c>
      <c r="R132" s="2">
        <v>262.07</v>
      </c>
      <c r="S132" s="2">
        <v>84.85</v>
      </c>
      <c r="T132" s="2">
        <f t="shared" si="101"/>
        <v>10764.65</v>
      </c>
      <c r="U132" s="2">
        <v>260.2</v>
      </c>
      <c r="V132" s="2">
        <v>86.9</v>
      </c>
      <c r="W132" s="2">
        <v>257.92</v>
      </c>
      <c r="X132" s="2">
        <v>89</v>
      </c>
      <c r="Y132" s="2">
        <f t="shared" si="102"/>
        <v>10588.75</v>
      </c>
      <c r="Z132" s="2">
        <v>255.77</v>
      </c>
      <c r="AA132" s="2">
        <v>91.15</v>
      </c>
      <c r="AB132" s="2">
        <v>253.57</v>
      </c>
      <c r="AC132" s="2">
        <v>93.35</v>
      </c>
      <c r="AD132" s="2">
        <f t="shared" si="103"/>
        <v>10404.25</v>
      </c>
      <c r="AE132" s="2">
        <v>251.31</v>
      </c>
      <c r="AF132" s="2">
        <v>95.61</v>
      </c>
      <c r="AG132" s="2">
        <v>249.01</v>
      </c>
      <c r="AH132" s="2">
        <v>97.91</v>
      </c>
      <c r="AI132" s="2">
        <f t="shared" si="104"/>
        <v>10210.73</v>
      </c>
      <c r="AJ132" s="2">
        <v>246.64</v>
      </c>
      <c r="AK132" s="2">
        <v>100.28</v>
      </c>
      <c r="AL132" s="2">
        <v>244.22</v>
      </c>
      <c r="AM132" s="2">
        <v>102.7</v>
      </c>
      <c r="AN132" s="2">
        <f t="shared" si="105"/>
        <v>10007.749999999998</v>
      </c>
      <c r="AO132" s="2">
        <v>241.74</v>
      </c>
      <c r="AP132" s="2">
        <v>105.18</v>
      </c>
      <c r="AQ132" s="2">
        <v>239.2</v>
      </c>
      <c r="AR132" s="2">
        <v>107.72</v>
      </c>
      <c r="AS132" s="2">
        <f t="shared" si="106"/>
        <v>9794.8499999999985</v>
      </c>
      <c r="AT132" s="2">
        <v>236.59</v>
      </c>
      <c r="AU132" s="2">
        <v>110.33</v>
      </c>
      <c r="AV132" s="2">
        <v>233.93</v>
      </c>
      <c r="AW132" s="2">
        <v>112.99</v>
      </c>
      <c r="AX132" s="2">
        <f t="shared" si="107"/>
        <v>9571.5299999999988</v>
      </c>
      <c r="AY132" s="2">
        <v>231.2</v>
      </c>
      <c r="AZ132" s="2">
        <v>115.72</v>
      </c>
      <c r="BA132" s="2">
        <v>228.4</v>
      </c>
      <c r="BB132" s="2">
        <v>118.51</v>
      </c>
      <c r="BC132" s="20">
        <f t="shared" si="129"/>
        <v>9337.2999999999993</v>
      </c>
      <c r="BD132" s="2">
        <v>225.54</v>
      </c>
      <c r="BE132" s="2">
        <v>121.38</v>
      </c>
      <c r="BF132" s="2">
        <v>222.61</v>
      </c>
      <c r="BG132" s="2">
        <v>124.31</v>
      </c>
      <c r="BH132" s="20">
        <f t="shared" si="108"/>
        <v>9091.61</v>
      </c>
      <c r="BI132" s="2">
        <v>219.61</v>
      </c>
      <c r="BJ132" s="2">
        <v>127.31</v>
      </c>
      <c r="BK132" s="2">
        <v>216.53</v>
      </c>
      <c r="BL132" s="2">
        <v>130.38999999999999</v>
      </c>
      <c r="BM132" s="20">
        <f t="shared" si="109"/>
        <v>8833.9100000000017</v>
      </c>
      <c r="BN132" s="2">
        <v>213.38</v>
      </c>
      <c r="BO132" s="2">
        <v>133.54</v>
      </c>
      <c r="BP132" s="2">
        <v>210.16</v>
      </c>
      <c r="BQ132" s="2">
        <v>136.76</v>
      </c>
      <c r="BR132" s="20">
        <f t="shared" si="110"/>
        <v>8563.61</v>
      </c>
      <c r="BS132" s="2">
        <v>206.85</v>
      </c>
      <c r="BT132" s="2">
        <v>140.07</v>
      </c>
      <c r="BU132" s="2">
        <v>203.47</v>
      </c>
      <c r="BV132" s="2">
        <v>143.44999999999999</v>
      </c>
      <c r="BW132" s="20">
        <f t="shared" si="111"/>
        <v>8280.09</v>
      </c>
      <c r="BX132" s="2">
        <v>200.01</v>
      </c>
      <c r="BY132" s="2">
        <v>146.91</v>
      </c>
      <c r="BZ132" s="2">
        <v>196.46</v>
      </c>
      <c r="CA132" s="2">
        <v>150.46</v>
      </c>
      <c r="CB132" s="20">
        <f t="shared" si="112"/>
        <v>7982.72</v>
      </c>
      <c r="CC132" s="2">
        <v>192.82</v>
      </c>
      <c r="CD132" s="2">
        <v>154.1</v>
      </c>
      <c r="CE132" s="2">
        <v>189.1</v>
      </c>
      <c r="CF132" s="2">
        <v>157.82</v>
      </c>
      <c r="CG132" s="20">
        <f t="shared" si="113"/>
        <v>7670.8</v>
      </c>
      <c r="CH132" s="2">
        <v>185.29</v>
      </c>
      <c r="CI132" s="2">
        <v>161.63</v>
      </c>
      <c r="CJ132" s="2">
        <v>181.38</v>
      </c>
      <c r="CK132" s="2">
        <v>165.54</v>
      </c>
      <c r="CL132" s="20">
        <f t="shared" si="114"/>
        <v>7343.63</v>
      </c>
      <c r="CM132" s="2">
        <v>177.39</v>
      </c>
      <c r="CN132" s="2">
        <v>169.53</v>
      </c>
      <c r="CO132" s="2">
        <v>173.29</v>
      </c>
      <c r="CP132" s="2">
        <v>173.63</v>
      </c>
      <c r="CQ132" s="20">
        <f t="shared" si="115"/>
        <v>7000.47</v>
      </c>
      <c r="CR132" s="2">
        <v>169.1</v>
      </c>
      <c r="CS132" s="2">
        <v>177.82</v>
      </c>
      <c r="CT132" s="2">
        <v>164.8</v>
      </c>
      <c r="CU132" s="2">
        <v>182.12</v>
      </c>
      <c r="CV132" s="20">
        <f t="shared" si="116"/>
        <v>6640.5300000000007</v>
      </c>
      <c r="CW132" s="2">
        <v>160.4</v>
      </c>
      <c r="CX132" s="2">
        <v>186.52</v>
      </c>
      <c r="CY132" s="2">
        <v>155.9</v>
      </c>
      <c r="CZ132" s="2">
        <v>191.02</v>
      </c>
      <c r="DA132" s="20">
        <f t="shared" si="117"/>
        <v>6262.99</v>
      </c>
      <c r="DB132" s="2">
        <v>151.28</v>
      </c>
      <c r="DC132" s="2">
        <v>195.64</v>
      </c>
      <c r="DD132" s="20">
        <v>146.56</v>
      </c>
      <c r="DE132" s="20">
        <v>200.36</v>
      </c>
      <c r="DF132" s="20">
        <f t="shared" si="118"/>
        <v>5866.99</v>
      </c>
      <c r="DG132" s="20">
        <v>141.72</v>
      </c>
      <c r="DH132" s="20">
        <v>205.2</v>
      </c>
      <c r="DI132" s="20">
        <v>136.76</v>
      </c>
      <c r="DJ132" s="20">
        <v>210.16</v>
      </c>
      <c r="DK132" s="20">
        <f t="shared" si="119"/>
        <v>5451.63</v>
      </c>
      <c r="DL132" s="20">
        <v>131.68</v>
      </c>
      <c r="DM132" s="20">
        <v>215.24</v>
      </c>
      <c r="DN132" s="20">
        <v>126.48</v>
      </c>
      <c r="DO132" s="20">
        <v>220.44</v>
      </c>
      <c r="DP132" s="20">
        <f t="shared" si="120"/>
        <v>5015.9500000000007</v>
      </c>
      <c r="DQ132" s="2">
        <v>121.16</v>
      </c>
      <c r="DR132" s="2">
        <v>225.76</v>
      </c>
      <c r="DS132" s="2">
        <v>115.71</v>
      </c>
      <c r="DT132" s="2">
        <v>231.21</v>
      </c>
      <c r="DU132" s="20">
        <f t="shared" si="121"/>
        <v>4558.9800000000005</v>
      </c>
      <c r="DV132" s="2">
        <v>110.12</v>
      </c>
      <c r="DW132" s="2">
        <v>236.8</v>
      </c>
      <c r="DX132" s="2">
        <v>104.4</v>
      </c>
      <c r="DY132" s="2">
        <v>242.52</v>
      </c>
      <c r="DZ132" s="20">
        <f t="shared" si="122"/>
        <v>4079.6600000000003</v>
      </c>
      <c r="EA132" s="2">
        <v>98.54</v>
      </c>
      <c r="EB132" s="2">
        <v>248.38</v>
      </c>
      <c r="EC132" s="2">
        <v>92.54</v>
      </c>
      <c r="ED132" s="2">
        <v>254.38</v>
      </c>
      <c r="EE132" s="20">
        <f t="shared" si="123"/>
        <v>3576.9</v>
      </c>
      <c r="EF132" s="2">
        <v>86.4</v>
      </c>
      <c r="EG132" s="2">
        <v>260.52</v>
      </c>
      <c r="EH132" s="2">
        <v>80.11</v>
      </c>
      <c r="EI132" s="2">
        <v>266.81</v>
      </c>
      <c r="EJ132" s="20">
        <f t="shared" si="124"/>
        <v>3049.57</v>
      </c>
      <c r="EK132" s="2">
        <v>73.66</v>
      </c>
      <c r="EL132" s="2">
        <v>273.26</v>
      </c>
      <c r="EM132" s="2">
        <v>67.06</v>
      </c>
      <c r="EN132" s="2">
        <v>279.86</v>
      </c>
      <c r="EO132" s="20">
        <f t="shared" si="125"/>
        <v>2496.4500000000003</v>
      </c>
      <c r="EP132" s="2">
        <v>60.3</v>
      </c>
      <c r="EQ132" s="2">
        <v>286.62</v>
      </c>
      <c r="ER132" s="2">
        <v>53.38</v>
      </c>
      <c r="ES132" s="2">
        <v>293.54000000000002</v>
      </c>
      <c r="ET132" s="20">
        <f t="shared" si="126"/>
        <v>1916.2900000000004</v>
      </c>
      <c r="EU132" s="2">
        <v>46.29</v>
      </c>
      <c r="EV132" s="2">
        <v>300.63</v>
      </c>
      <c r="EW132" s="2">
        <v>39.03</v>
      </c>
      <c r="EX132" s="2">
        <v>307.89</v>
      </c>
      <c r="EY132" s="20">
        <f t="shared" si="127"/>
        <v>1307.7700000000004</v>
      </c>
      <c r="EZ132" s="2">
        <v>31.59</v>
      </c>
      <c r="FA132" s="2">
        <v>315.33</v>
      </c>
      <c r="FB132" s="2">
        <v>23.97</v>
      </c>
      <c r="FC132" s="2">
        <v>322.95</v>
      </c>
      <c r="FD132" s="20">
        <f t="shared" si="128"/>
        <v>669.49000000000046</v>
      </c>
      <c r="FE132" s="2">
        <v>16.170000000000002</v>
      </c>
      <c r="FF132" s="2">
        <v>330.75</v>
      </c>
      <c r="FG132" s="20">
        <f t="shared" si="130"/>
        <v>338.74000000000046</v>
      </c>
      <c r="FH132" s="2">
        <v>8.18</v>
      </c>
      <c r="FI132" s="2">
        <v>338.74</v>
      </c>
      <c r="FJ132" s="20">
        <f t="shared" si="131"/>
        <v>4.5474735088646412E-13</v>
      </c>
    </row>
    <row r="133" spans="1:166" ht="17.25" x14ac:dyDescent="0.4">
      <c r="A133" s="7">
        <v>443895200</v>
      </c>
      <c r="B133" s="7">
        <v>2002</v>
      </c>
      <c r="C133" s="6">
        <v>37987</v>
      </c>
      <c r="D133" s="16">
        <v>52932</v>
      </c>
      <c r="E133" s="9">
        <v>77468.53</v>
      </c>
      <c r="F133" s="9">
        <v>77468.53</v>
      </c>
      <c r="G133" s="10"/>
      <c r="H133" s="3">
        <v>4.6519999999999999E-2</v>
      </c>
      <c r="I133" s="40">
        <v>47662.74</v>
      </c>
      <c r="J133" s="40">
        <v>1131.99</v>
      </c>
      <c r="K133" s="40">
        <v>1889.45</v>
      </c>
      <c r="L133" s="22">
        <v>45773.279999999999</v>
      </c>
      <c r="M133" s="20">
        <v>1087.1199999999999</v>
      </c>
      <c r="N133" s="2"/>
      <c r="O133" s="2">
        <f t="shared" si="100"/>
        <v>45773.279999999999</v>
      </c>
      <c r="P133" s="20">
        <v>1069.49</v>
      </c>
      <c r="R133" s="2">
        <v>1064.69</v>
      </c>
      <c r="S133" s="2">
        <v>369.29</v>
      </c>
      <c r="T133" s="2">
        <f t="shared" si="101"/>
        <v>45403.99</v>
      </c>
      <c r="U133" s="2">
        <v>1056.0999999999999</v>
      </c>
      <c r="V133" s="2">
        <v>377.88</v>
      </c>
      <c r="W133" s="2">
        <v>1047.31</v>
      </c>
      <c r="X133" s="2">
        <v>386.67</v>
      </c>
      <c r="Y133" s="2">
        <f t="shared" si="102"/>
        <v>44639.44</v>
      </c>
      <c r="Z133" s="2">
        <v>1038.31</v>
      </c>
      <c r="AA133" s="2">
        <v>395.66</v>
      </c>
      <c r="AB133" s="2">
        <v>1029.1099999999999</v>
      </c>
      <c r="AC133" s="2">
        <v>404.87</v>
      </c>
      <c r="AD133" s="2">
        <f t="shared" si="103"/>
        <v>43838.909999999996</v>
      </c>
      <c r="AE133" s="2">
        <v>1019.69</v>
      </c>
      <c r="AF133" s="2">
        <v>414.28</v>
      </c>
      <c r="AG133" s="2">
        <v>1010.06</v>
      </c>
      <c r="AH133" s="2">
        <v>423.92</v>
      </c>
      <c r="AI133" s="2">
        <f t="shared" si="104"/>
        <v>43000.71</v>
      </c>
      <c r="AJ133" s="2">
        <v>1000.2</v>
      </c>
      <c r="AK133" s="2">
        <v>433.78</v>
      </c>
      <c r="AL133" s="2">
        <v>990.11</v>
      </c>
      <c r="AM133" s="2">
        <v>443.87</v>
      </c>
      <c r="AN133" s="2">
        <f t="shared" si="105"/>
        <v>42123.06</v>
      </c>
      <c r="AO133" s="2">
        <v>979.78</v>
      </c>
      <c r="AP133" s="2">
        <v>454.2</v>
      </c>
      <c r="AQ133" s="2">
        <v>969.22</v>
      </c>
      <c r="AR133" s="2">
        <v>464.76</v>
      </c>
      <c r="AS133" s="2">
        <f t="shared" si="106"/>
        <v>41204.1</v>
      </c>
      <c r="AT133" s="2">
        <v>958.41</v>
      </c>
      <c r="AU133" s="2">
        <v>475.57</v>
      </c>
      <c r="AV133" s="2">
        <v>947.35</v>
      </c>
      <c r="AW133" s="2">
        <v>486.63</v>
      </c>
      <c r="AX133" s="2">
        <f t="shared" si="107"/>
        <v>40241.9</v>
      </c>
      <c r="AY133" s="2">
        <v>936.03</v>
      </c>
      <c r="AZ133" s="2">
        <v>497.95</v>
      </c>
      <c r="BA133" s="2">
        <v>924.44</v>
      </c>
      <c r="BB133" s="2">
        <v>509.53</v>
      </c>
      <c r="BC133" s="20">
        <f t="shared" si="129"/>
        <v>39234.420000000006</v>
      </c>
      <c r="BD133" s="2">
        <v>912.59</v>
      </c>
      <c r="BE133" s="2">
        <v>521.38</v>
      </c>
      <c r="BF133" s="2">
        <v>900.47</v>
      </c>
      <c r="BG133" s="2">
        <v>533.51</v>
      </c>
      <c r="BH133" s="20">
        <f t="shared" si="108"/>
        <v>38179.530000000006</v>
      </c>
      <c r="BI133" s="2">
        <v>888.06</v>
      </c>
      <c r="BJ133" s="2">
        <v>545.91999999999996</v>
      </c>
      <c r="BK133" s="2">
        <v>875.36</v>
      </c>
      <c r="BL133" s="2">
        <v>558.62</v>
      </c>
      <c r="BM133" s="20">
        <f t="shared" si="109"/>
        <v>37074.990000000005</v>
      </c>
      <c r="BN133" s="2">
        <v>862.36</v>
      </c>
      <c r="BO133" s="2">
        <v>571.61</v>
      </c>
      <c r="BP133" s="2">
        <v>849.07</v>
      </c>
      <c r="BQ133" s="2">
        <v>584.91</v>
      </c>
      <c r="BR133" s="20">
        <f t="shared" si="110"/>
        <v>35918.47</v>
      </c>
      <c r="BS133" s="2">
        <v>835.46</v>
      </c>
      <c r="BT133" s="2">
        <v>598.51</v>
      </c>
      <c r="BU133" s="2">
        <v>821.54</v>
      </c>
      <c r="BV133" s="2">
        <v>612.44000000000005</v>
      </c>
      <c r="BW133" s="20">
        <f t="shared" si="111"/>
        <v>34707.519999999997</v>
      </c>
      <c r="BX133" s="2">
        <v>807.3</v>
      </c>
      <c r="BY133" s="2">
        <v>626.67999999999995</v>
      </c>
      <c r="BZ133" s="2">
        <v>792.72</v>
      </c>
      <c r="CA133" s="2">
        <v>641.26</v>
      </c>
      <c r="CB133" s="20">
        <f t="shared" si="112"/>
        <v>33439.579999999994</v>
      </c>
      <c r="CC133" s="2">
        <v>777.8</v>
      </c>
      <c r="CD133" s="2">
        <v>656.17</v>
      </c>
      <c r="CE133" s="2">
        <v>762.54</v>
      </c>
      <c r="CF133" s="2">
        <v>671.44</v>
      </c>
      <c r="CG133" s="20">
        <f t="shared" si="113"/>
        <v>32111.969999999998</v>
      </c>
      <c r="CH133" s="2">
        <v>746.92</v>
      </c>
      <c r="CI133" s="2">
        <v>687.05</v>
      </c>
      <c r="CJ133" s="2">
        <v>730.94</v>
      </c>
      <c r="CK133" s="2">
        <v>703.03</v>
      </c>
      <c r="CL133" s="20">
        <f t="shared" si="114"/>
        <v>30721.89</v>
      </c>
      <c r="CM133" s="2">
        <v>714.59</v>
      </c>
      <c r="CN133" s="2">
        <v>719.39</v>
      </c>
      <c r="CO133" s="2">
        <v>697.86</v>
      </c>
      <c r="CP133" s="2">
        <v>736.12</v>
      </c>
      <c r="CQ133" s="20">
        <f t="shared" si="115"/>
        <v>29266.38</v>
      </c>
      <c r="CR133" s="2">
        <v>680.74</v>
      </c>
      <c r="CS133" s="2">
        <v>753.24</v>
      </c>
      <c r="CT133" s="2">
        <v>663.22</v>
      </c>
      <c r="CU133" s="2">
        <v>770.76</v>
      </c>
      <c r="CV133" s="20">
        <f t="shared" si="116"/>
        <v>27742.38</v>
      </c>
      <c r="CW133" s="2">
        <v>645.29</v>
      </c>
      <c r="CX133" s="2">
        <v>788.69</v>
      </c>
      <c r="CY133" s="2">
        <v>626.94000000000005</v>
      </c>
      <c r="CZ133" s="2">
        <v>807.03</v>
      </c>
      <c r="DA133" s="20">
        <f t="shared" si="117"/>
        <v>26146.660000000003</v>
      </c>
      <c r="DB133" s="2">
        <v>608.16999999999996</v>
      </c>
      <c r="DC133" s="2">
        <v>825.81</v>
      </c>
      <c r="DD133" s="2">
        <v>588.96</v>
      </c>
      <c r="DE133" s="2">
        <v>845.01</v>
      </c>
      <c r="DF133" s="20">
        <f t="shared" si="118"/>
        <v>24475.840000000004</v>
      </c>
      <c r="DG133" s="2">
        <v>569.30999999999995</v>
      </c>
      <c r="DH133" s="2">
        <v>864.67</v>
      </c>
      <c r="DI133" s="2">
        <v>549.20000000000005</v>
      </c>
      <c r="DJ133" s="2">
        <v>884.78</v>
      </c>
      <c r="DK133" s="20">
        <f t="shared" si="119"/>
        <v>22726.390000000007</v>
      </c>
      <c r="DL133" s="2">
        <v>528.62</v>
      </c>
      <c r="DM133" s="2">
        <v>905.36</v>
      </c>
      <c r="DN133" s="2">
        <v>507.56</v>
      </c>
      <c r="DO133" s="2">
        <v>926.42</v>
      </c>
      <c r="DP133" s="20">
        <f t="shared" si="120"/>
        <v>20894.610000000008</v>
      </c>
      <c r="DQ133" s="2">
        <v>486.01</v>
      </c>
      <c r="DR133" s="2">
        <v>947.97</v>
      </c>
      <c r="DS133" s="2">
        <v>463.96</v>
      </c>
      <c r="DT133" s="2">
        <v>970.02</v>
      </c>
      <c r="DU133" s="20">
        <f t="shared" si="121"/>
        <v>18976.620000000006</v>
      </c>
      <c r="DV133" s="2">
        <v>441.4</v>
      </c>
      <c r="DW133" s="2">
        <v>992.58</v>
      </c>
      <c r="DX133" s="2">
        <v>418.31</v>
      </c>
      <c r="DY133" s="2">
        <v>1015.67</v>
      </c>
      <c r="DZ133" s="20">
        <f t="shared" si="122"/>
        <v>16968.370000000006</v>
      </c>
      <c r="EA133" s="2">
        <v>394.68</v>
      </c>
      <c r="EB133" s="2">
        <v>1039.29</v>
      </c>
      <c r="EC133" s="2">
        <v>370.51</v>
      </c>
      <c r="ED133" s="2">
        <v>1063.47</v>
      </c>
      <c r="EE133" s="20">
        <f t="shared" si="123"/>
        <v>14865.610000000006</v>
      </c>
      <c r="EF133" s="2">
        <v>345.77</v>
      </c>
      <c r="EG133" s="2">
        <v>1088.2</v>
      </c>
      <c r="EH133" s="2">
        <v>320.45999999999998</v>
      </c>
      <c r="EI133" s="2">
        <v>1113.52</v>
      </c>
      <c r="EJ133" s="20">
        <f t="shared" si="124"/>
        <v>12663.890000000005</v>
      </c>
      <c r="EK133" s="2">
        <v>294.56</v>
      </c>
      <c r="EL133" s="2">
        <v>1139.42</v>
      </c>
      <c r="EM133" s="2">
        <v>268.06</v>
      </c>
      <c r="EN133" s="2">
        <v>1165.92</v>
      </c>
      <c r="EO133" s="20">
        <f t="shared" si="125"/>
        <v>10358.550000000005</v>
      </c>
      <c r="EP133" s="2">
        <v>240.94</v>
      </c>
      <c r="EQ133" s="2">
        <v>1193.04</v>
      </c>
      <c r="ER133" s="2">
        <v>213.19</v>
      </c>
      <c r="ES133" s="2">
        <v>1220.79</v>
      </c>
      <c r="ET133" s="20">
        <f t="shared" si="126"/>
        <v>7944.7200000000057</v>
      </c>
      <c r="EU133" s="2">
        <v>184.79</v>
      </c>
      <c r="EV133" s="2">
        <v>1249.18</v>
      </c>
      <c r="EW133" s="2">
        <v>155.74</v>
      </c>
      <c r="EX133" s="2">
        <v>1278.24</v>
      </c>
      <c r="EY133" s="20">
        <f t="shared" si="127"/>
        <v>5417.3000000000056</v>
      </c>
      <c r="EZ133" s="2">
        <v>126.01</v>
      </c>
      <c r="FA133" s="2">
        <v>1307.97</v>
      </c>
      <c r="FB133" s="2">
        <v>95.58</v>
      </c>
      <c r="FC133" s="2">
        <v>1338.39</v>
      </c>
      <c r="FD133" s="20">
        <f t="shared" si="128"/>
        <v>2770.9400000000051</v>
      </c>
      <c r="FE133" s="2">
        <v>64.45</v>
      </c>
      <c r="FF133" s="2">
        <v>1369.53</v>
      </c>
      <c r="FG133" s="20">
        <f t="shared" si="130"/>
        <v>1401.4100000000051</v>
      </c>
      <c r="FH133" s="2">
        <v>32.6</v>
      </c>
      <c r="FI133" s="2">
        <v>1401.41</v>
      </c>
      <c r="FJ133" s="20">
        <f t="shared" si="131"/>
        <v>5.0022208597511053E-12</v>
      </c>
    </row>
    <row r="134" spans="1:166" s="39" customFormat="1" ht="17.25" x14ac:dyDescent="0.4">
      <c r="A134" s="31">
        <v>28461000</v>
      </c>
      <c r="B134" s="31">
        <v>2006</v>
      </c>
      <c r="C134" s="30">
        <v>39083</v>
      </c>
      <c r="D134" s="30">
        <v>46357</v>
      </c>
      <c r="E134" s="29">
        <v>83550</v>
      </c>
      <c r="F134" s="29">
        <v>83550</v>
      </c>
      <c r="G134" s="28" t="s">
        <v>5</v>
      </c>
      <c r="H134" s="27">
        <v>4.2500000000000003E-2</v>
      </c>
      <c r="I134" s="26">
        <v>58213.83</v>
      </c>
      <c r="J134" s="26">
        <v>1237.04</v>
      </c>
      <c r="K134" s="26">
        <v>1884.54</v>
      </c>
      <c r="L134" s="22">
        <v>56329.29</v>
      </c>
      <c r="M134" s="26">
        <v>1197</v>
      </c>
      <c r="N134" s="26">
        <v>1924.59</v>
      </c>
      <c r="O134" s="26">
        <f t="shared" si="100"/>
        <v>54404.700000000004</v>
      </c>
      <c r="P134" s="26">
        <v>1156.0999999999999</v>
      </c>
      <c r="Q134" s="26">
        <v>1965.48</v>
      </c>
      <c r="R134" s="26">
        <v>1114.33</v>
      </c>
      <c r="S134" s="26">
        <v>2007.55</v>
      </c>
      <c r="T134" s="26">
        <f t="shared" si="101"/>
        <v>50431.67</v>
      </c>
      <c r="U134" s="26">
        <v>1071.68</v>
      </c>
      <c r="V134" s="26">
        <v>2049.9</v>
      </c>
      <c r="W134" s="26">
        <v>1028.1199999999999</v>
      </c>
      <c r="X134" s="26">
        <v>2093.46</v>
      </c>
      <c r="Y134" s="26">
        <f t="shared" si="102"/>
        <v>46288.31</v>
      </c>
      <c r="Z134" s="26">
        <v>983.63</v>
      </c>
      <c r="AA134" s="26">
        <v>2137.9499999999998</v>
      </c>
      <c r="AB134" s="26">
        <v>938.2</v>
      </c>
      <c r="AC134" s="26">
        <v>2183.38</v>
      </c>
      <c r="AD134" s="26">
        <f t="shared" si="103"/>
        <v>41966.98</v>
      </c>
      <c r="AE134" s="26">
        <v>891.8</v>
      </c>
      <c r="AF134" s="26">
        <v>2229.7800000000002</v>
      </c>
      <c r="AG134" s="26">
        <v>844.42</v>
      </c>
      <c r="AH134" s="26">
        <v>2277.16</v>
      </c>
      <c r="AI134" s="26">
        <f t="shared" si="104"/>
        <v>37460.040000000008</v>
      </c>
      <c r="AJ134" s="26">
        <v>796.03</v>
      </c>
      <c r="AK134" s="26">
        <v>2325.5500000000002</v>
      </c>
      <c r="AL134" s="26">
        <v>746.61</v>
      </c>
      <c r="AM134" s="26">
        <v>2374.9699999999998</v>
      </c>
      <c r="AN134" s="26">
        <f t="shared" si="105"/>
        <v>32759.520000000004</v>
      </c>
      <c r="AO134" s="26">
        <v>696.15</v>
      </c>
      <c r="AP134" s="26">
        <v>2425.44</v>
      </c>
      <c r="AQ134" s="26">
        <v>644.61</v>
      </c>
      <c r="AR134" s="26">
        <v>2476.98</v>
      </c>
      <c r="AS134" s="26">
        <f t="shared" si="106"/>
        <v>27857.100000000006</v>
      </c>
      <c r="AT134" s="26">
        <v>591.97</v>
      </c>
      <c r="AU134" s="26">
        <v>2529.61</v>
      </c>
      <c r="AV134" s="26">
        <v>538.22</v>
      </c>
      <c r="AW134" s="26">
        <v>2583.37</v>
      </c>
      <c r="AX134" s="26">
        <f t="shared" si="107"/>
        <v>22744.120000000006</v>
      </c>
      <c r="AY134" s="26">
        <v>483.32</v>
      </c>
      <c r="AZ134" s="26">
        <v>2638.26</v>
      </c>
      <c r="BA134" s="26">
        <v>427.26</v>
      </c>
      <c r="BB134" s="26">
        <v>2694.33</v>
      </c>
      <c r="BC134" s="26">
        <f t="shared" ref="BC134:BC145" si="132">AX134-AZ134-BB134</f>
        <v>17411.530000000006</v>
      </c>
      <c r="BD134" s="26">
        <v>370</v>
      </c>
      <c r="BE134" s="26">
        <v>2751.58</v>
      </c>
      <c r="BF134" s="26">
        <v>311.52999999999997</v>
      </c>
      <c r="BG134" s="26">
        <v>2810.05</v>
      </c>
      <c r="BH134" s="26">
        <f t="shared" ref="BH134:BH145" si="133">BC134-BE134-BG134</f>
        <v>11849.900000000005</v>
      </c>
      <c r="BI134" s="26">
        <v>251.82</v>
      </c>
      <c r="BJ134" s="26">
        <v>2869.77</v>
      </c>
      <c r="BK134" s="26">
        <v>190.83</v>
      </c>
      <c r="BL134" s="26">
        <v>2930.75</v>
      </c>
      <c r="BM134" s="26">
        <f t="shared" ref="BM134:BM135" si="134">BH134-BJ134-BL134</f>
        <v>6049.3800000000047</v>
      </c>
      <c r="BN134" s="26">
        <v>128.56</v>
      </c>
      <c r="BO134" s="26">
        <v>2993.03</v>
      </c>
      <c r="BP134" s="26">
        <v>64.95</v>
      </c>
      <c r="BQ134" s="26">
        <v>3056.35</v>
      </c>
      <c r="BR134" s="26">
        <f t="shared" ref="BR134:BR135" si="135">BM134-BO134-BQ134</f>
        <v>4.5474735088646412E-12</v>
      </c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</row>
    <row r="135" spans="1:166" s="39" customFormat="1" ht="17.25" x14ac:dyDescent="0.4">
      <c r="A135" s="31">
        <v>28462000</v>
      </c>
      <c r="B135" s="31">
        <v>2006</v>
      </c>
      <c r="C135" s="30">
        <v>39083</v>
      </c>
      <c r="D135" s="30">
        <v>46357</v>
      </c>
      <c r="E135" s="29">
        <v>45234</v>
      </c>
      <c r="F135" s="29">
        <v>45234</v>
      </c>
      <c r="G135" s="28" t="s">
        <v>5</v>
      </c>
      <c r="H135" s="27">
        <v>4.2500000000000003E-2</v>
      </c>
      <c r="I135" s="26">
        <v>31516.99</v>
      </c>
      <c r="J135" s="26">
        <v>669.74</v>
      </c>
      <c r="K135" s="26">
        <v>1020.29</v>
      </c>
      <c r="L135" s="22">
        <v>30496.7</v>
      </c>
      <c r="M135" s="26">
        <v>648.04999999999995</v>
      </c>
      <c r="N135" s="26">
        <v>1041.97</v>
      </c>
      <c r="O135" s="26">
        <f t="shared" si="100"/>
        <v>29454.73</v>
      </c>
      <c r="P135" s="26">
        <v>625.91</v>
      </c>
      <c r="Q135" s="26">
        <v>1064.1099999999999</v>
      </c>
      <c r="R135" s="26">
        <v>603.29999999999995</v>
      </c>
      <c r="S135" s="26">
        <v>1086.73</v>
      </c>
      <c r="T135" s="26">
        <f t="shared" si="101"/>
        <v>27303.89</v>
      </c>
      <c r="U135" s="26">
        <v>580.21</v>
      </c>
      <c r="V135" s="26">
        <v>1109.82</v>
      </c>
      <c r="W135" s="26">
        <v>556.62</v>
      </c>
      <c r="X135" s="26">
        <v>1133.4000000000001</v>
      </c>
      <c r="Y135" s="26">
        <f t="shared" si="102"/>
        <v>25060.67</v>
      </c>
      <c r="Z135" s="26">
        <v>532.54</v>
      </c>
      <c r="AA135" s="26">
        <v>1157.49</v>
      </c>
      <c r="AB135" s="26">
        <v>507.94</v>
      </c>
      <c r="AC135" s="26">
        <v>1182.08</v>
      </c>
      <c r="AD135" s="26">
        <f t="shared" si="103"/>
        <v>22721.1</v>
      </c>
      <c r="AE135" s="26">
        <v>482.82</v>
      </c>
      <c r="AF135" s="26">
        <v>1207.2</v>
      </c>
      <c r="AG135" s="26">
        <v>457.17</v>
      </c>
      <c r="AH135" s="26">
        <v>1232.8599999999999</v>
      </c>
      <c r="AI135" s="26">
        <f t="shared" si="104"/>
        <v>20281.039999999997</v>
      </c>
      <c r="AJ135" s="26">
        <v>430.97</v>
      </c>
      <c r="AK135" s="26">
        <v>1259.05</v>
      </c>
      <c r="AL135" s="26">
        <v>404.22</v>
      </c>
      <c r="AM135" s="26">
        <v>1285.81</v>
      </c>
      <c r="AN135" s="26">
        <f t="shared" si="105"/>
        <v>17736.179999999997</v>
      </c>
      <c r="AO135" s="26">
        <v>376.89</v>
      </c>
      <c r="AP135" s="26">
        <v>1313.13</v>
      </c>
      <c r="AQ135" s="26">
        <v>348.99</v>
      </c>
      <c r="AR135" s="26">
        <v>1341.04</v>
      </c>
      <c r="AS135" s="26">
        <f t="shared" si="106"/>
        <v>15082.009999999995</v>
      </c>
      <c r="AT135" s="26">
        <v>320.49</v>
      </c>
      <c r="AU135" s="26">
        <v>1369.53</v>
      </c>
      <c r="AV135" s="26">
        <v>291.39</v>
      </c>
      <c r="AW135" s="26">
        <v>1398.64</v>
      </c>
      <c r="AX135" s="26">
        <f t="shared" si="107"/>
        <v>12313.839999999995</v>
      </c>
      <c r="AY135" s="26">
        <v>261.67</v>
      </c>
      <c r="AZ135" s="26">
        <v>1428.36</v>
      </c>
      <c r="BA135" s="26">
        <v>231.32</v>
      </c>
      <c r="BB135" s="26">
        <v>1458.71</v>
      </c>
      <c r="BC135" s="26">
        <f t="shared" si="132"/>
        <v>9426.7699999999932</v>
      </c>
      <c r="BD135" s="26">
        <v>200.32</v>
      </c>
      <c r="BE135" s="26">
        <v>1489.71</v>
      </c>
      <c r="BF135" s="26">
        <v>168.66</v>
      </c>
      <c r="BG135" s="26">
        <v>1521.36</v>
      </c>
      <c r="BH135" s="26">
        <f t="shared" si="133"/>
        <v>6415.6999999999935</v>
      </c>
      <c r="BI135" s="26">
        <v>136.33000000000001</v>
      </c>
      <c r="BJ135" s="26">
        <v>1553.69</v>
      </c>
      <c r="BK135" s="26">
        <v>103.32</v>
      </c>
      <c r="BL135" s="26">
        <v>1586.71</v>
      </c>
      <c r="BM135" s="26">
        <f t="shared" si="134"/>
        <v>3275.2999999999929</v>
      </c>
      <c r="BN135" s="26">
        <v>69.599999999999994</v>
      </c>
      <c r="BO135" s="26">
        <v>1620.43</v>
      </c>
      <c r="BP135" s="26">
        <v>35.17</v>
      </c>
      <c r="BQ135" s="26">
        <v>1654.87</v>
      </c>
      <c r="BR135" s="26">
        <f t="shared" si="135"/>
        <v>-7.0485839387401938E-12</v>
      </c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</row>
    <row r="136" spans="1:166" ht="17.25" x14ac:dyDescent="0.4">
      <c r="A136" s="7">
        <v>454426300</v>
      </c>
      <c r="B136" s="7">
        <v>2010</v>
      </c>
      <c r="C136" s="6">
        <v>40909</v>
      </c>
      <c r="D136" s="16">
        <v>52932</v>
      </c>
      <c r="E136" s="9">
        <v>650000</v>
      </c>
      <c r="F136" s="9">
        <v>650000</v>
      </c>
      <c r="G136" s="8"/>
      <c r="H136" s="3">
        <v>4.4330000000000001E-2</v>
      </c>
      <c r="I136" s="40">
        <v>608271.53</v>
      </c>
      <c r="J136" s="40">
        <v>13990.25</v>
      </c>
      <c r="K136" s="40">
        <v>11038.78</v>
      </c>
      <c r="L136" s="22">
        <v>597232.75</v>
      </c>
      <c r="M136" s="20">
        <v>13736.35</v>
      </c>
      <c r="N136" s="2"/>
      <c r="O136" s="2">
        <f t="shared" si="100"/>
        <v>597232.75</v>
      </c>
      <c r="P136" s="20">
        <v>13757.26</v>
      </c>
      <c r="R136" s="2">
        <v>13237.66</v>
      </c>
      <c r="S136" s="2">
        <v>5004.12</v>
      </c>
      <c r="T136" s="2">
        <f t="shared" si="101"/>
        <v>592228.63</v>
      </c>
      <c r="U136" s="2">
        <v>13126.75</v>
      </c>
      <c r="V136" s="2">
        <v>5115.04</v>
      </c>
      <c r="W136" s="2">
        <v>13013.37</v>
      </c>
      <c r="X136" s="2">
        <v>5228.41</v>
      </c>
      <c r="Y136" s="2">
        <f t="shared" si="102"/>
        <v>581885.17999999993</v>
      </c>
      <c r="Z136" s="2">
        <v>12897.48</v>
      </c>
      <c r="AA136" s="2">
        <v>5344.3</v>
      </c>
      <c r="AB136" s="2">
        <v>12779.03</v>
      </c>
      <c r="AC136" s="2">
        <v>5462.76</v>
      </c>
      <c r="AD136" s="2">
        <f t="shared" si="103"/>
        <v>571078.11999999988</v>
      </c>
      <c r="AE136" s="2">
        <v>12657.95</v>
      </c>
      <c r="AF136" s="2">
        <v>5583.84</v>
      </c>
      <c r="AG136" s="2">
        <v>12534.18</v>
      </c>
      <c r="AH136" s="2">
        <v>5707.61</v>
      </c>
      <c r="AI136" s="2">
        <f t="shared" si="104"/>
        <v>559786.66999999993</v>
      </c>
      <c r="AJ136" s="2">
        <v>12407.67</v>
      </c>
      <c r="AK136" s="2">
        <v>5834.12</v>
      </c>
      <c r="AL136" s="2">
        <v>12278.36</v>
      </c>
      <c r="AM136" s="2">
        <v>5963.43</v>
      </c>
      <c r="AN136" s="2">
        <f t="shared" si="105"/>
        <v>547989.11999999988</v>
      </c>
      <c r="AO136" s="2">
        <v>12146.18</v>
      </c>
      <c r="AP136" s="2">
        <v>6095.61</v>
      </c>
      <c r="AQ136" s="2">
        <v>12011.07</v>
      </c>
      <c r="AR136" s="2">
        <v>6230.72</v>
      </c>
      <c r="AS136" s="2">
        <f t="shared" si="106"/>
        <v>535662.78999999992</v>
      </c>
      <c r="AT136" s="2">
        <v>11872.97</v>
      </c>
      <c r="AU136" s="2">
        <v>6368.82</v>
      </c>
      <c r="AV136" s="2">
        <v>11731.8</v>
      </c>
      <c r="AW136" s="2">
        <v>6509.99</v>
      </c>
      <c r="AX136" s="2">
        <f t="shared" si="107"/>
        <v>522783.98</v>
      </c>
      <c r="AY136" s="2">
        <v>11587.51</v>
      </c>
      <c r="AZ136" s="2">
        <v>6654.28</v>
      </c>
      <c r="BA136" s="20">
        <v>11440.01</v>
      </c>
      <c r="BB136" s="20">
        <v>6801.77</v>
      </c>
      <c r="BC136" s="2">
        <f t="shared" si="132"/>
        <v>509327.92999999993</v>
      </c>
      <c r="BD136" s="20">
        <v>11289.25</v>
      </c>
      <c r="BE136" s="20">
        <v>6952.53</v>
      </c>
      <c r="BF136" s="20">
        <v>11135.15</v>
      </c>
      <c r="BG136" s="20">
        <v>7106.64</v>
      </c>
      <c r="BH136" s="2">
        <f t="shared" si="133"/>
        <v>495268.75999999989</v>
      </c>
      <c r="BI136" s="20">
        <v>10977.63</v>
      </c>
      <c r="BJ136" s="20">
        <v>7264.16</v>
      </c>
      <c r="BK136" s="2">
        <v>10816.62</v>
      </c>
      <c r="BL136" s="2">
        <v>7425.17</v>
      </c>
      <c r="BM136" s="2">
        <f t="shared" ref="BM136:BM145" si="136">BH136-BJ136-BL136</f>
        <v>480579.42999999993</v>
      </c>
      <c r="BN136" s="2">
        <v>10652.04</v>
      </c>
      <c r="BO136" s="2">
        <v>7589.74</v>
      </c>
      <c r="BP136" s="2">
        <v>10483.82</v>
      </c>
      <c r="BQ136" s="2">
        <v>7757.97</v>
      </c>
      <c r="BR136" s="2">
        <f t="shared" ref="BR136:BR145" si="137">BM136-BO136-BQ136</f>
        <v>465231.72</v>
      </c>
      <c r="BS136" s="2">
        <v>10311.86</v>
      </c>
      <c r="BT136" s="2">
        <v>7929.93</v>
      </c>
      <c r="BU136" s="2">
        <v>10136.09</v>
      </c>
      <c r="BV136" s="2">
        <v>8105.69</v>
      </c>
      <c r="BW136" s="2">
        <f t="shared" ref="BW136:BW145" si="138">BR136-BT136-BV136</f>
        <v>449196.1</v>
      </c>
      <c r="BX136" s="2">
        <v>9956.43</v>
      </c>
      <c r="BY136" s="2">
        <v>8285.36</v>
      </c>
      <c r="BZ136" s="2">
        <v>9772.7900000000009</v>
      </c>
      <c r="CA136" s="2">
        <v>8469</v>
      </c>
      <c r="CB136" s="2">
        <f t="shared" ref="CB136:CB145" si="139">BW136-BY136-CA136</f>
        <v>432441.74</v>
      </c>
      <c r="CC136" s="2">
        <v>9585.07</v>
      </c>
      <c r="CD136" s="2">
        <v>8656.7199999999993</v>
      </c>
      <c r="CE136" s="2">
        <v>9393.2000000000007</v>
      </c>
      <c r="CF136" s="2">
        <v>8848.59</v>
      </c>
      <c r="CG136" s="2">
        <f t="shared" ref="CG136:CG145" si="140">CB136-CD136-CF136</f>
        <v>414936.43</v>
      </c>
      <c r="CH136" s="2">
        <v>9197.07</v>
      </c>
      <c r="CI136" s="2">
        <v>9044.7199999999993</v>
      </c>
      <c r="CJ136" s="2">
        <v>8996.59</v>
      </c>
      <c r="CK136" s="2">
        <v>9245.2000000000007</v>
      </c>
      <c r="CL136" s="2">
        <f t="shared" ref="CL136:CL145" si="141">CG136-CI136-CK136</f>
        <v>396646.51</v>
      </c>
      <c r="CM136" s="2">
        <v>8791.67</v>
      </c>
      <c r="CN136" s="2">
        <v>9450.1200000000008</v>
      </c>
      <c r="CO136" s="2">
        <v>8582.2099999999991</v>
      </c>
      <c r="CP136" s="2">
        <v>9659.58</v>
      </c>
      <c r="CQ136" s="2">
        <f t="shared" ref="CQ136:CQ145" si="142">CL136-CN136-CP136</f>
        <v>377536.81</v>
      </c>
      <c r="CR136" s="2">
        <v>8368.1</v>
      </c>
      <c r="CS136" s="2">
        <v>9873.68</v>
      </c>
      <c r="CT136" s="2">
        <v>8149.25</v>
      </c>
      <c r="CU136" s="2">
        <v>10092.530000000001</v>
      </c>
      <c r="CV136" s="2">
        <f t="shared" ref="CV136:CV145" si="143">CQ136-CS136-CU136</f>
        <v>357570.6</v>
      </c>
      <c r="CW136" s="2">
        <v>7925.55</v>
      </c>
      <c r="CX136" s="2">
        <v>10316.24</v>
      </c>
      <c r="CY136" s="2">
        <v>7696.89</v>
      </c>
      <c r="CZ136" s="2">
        <v>10544.89</v>
      </c>
      <c r="DA136" s="20">
        <f t="shared" ref="DA136" si="144">CV136-CX136-CZ136</f>
        <v>336709.47</v>
      </c>
      <c r="DB136" s="2">
        <v>7463.17</v>
      </c>
      <c r="DC136" s="2">
        <v>10778.62</v>
      </c>
      <c r="DD136" s="2">
        <v>7224.26</v>
      </c>
      <c r="DE136" s="2">
        <v>11017.53</v>
      </c>
      <c r="DF136" s="20">
        <f t="shared" ref="DF136" si="145">DA136-DC136-DE136</f>
        <v>314913.31999999995</v>
      </c>
      <c r="DG136" s="2">
        <v>6980.05</v>
      </c>
      <c r="DH136" s="2">
        <v>11261.73</v>
      </c>
      <c r="DI136" s="2">
        <v>6730.44</v>
      </c>
      <c r="DJ136" s="2">
        <v>11511.35</v>
      </c>
      <c r="DK136" s="20">
        <f t="shared" ref="DK136" si="146">DF136-DH136-DJ136</f>
        <v>292140.24</v>
      </c>
      <c r="DL136" s="2">
        <v>6475.29</v>
      </c>
      <c r="DM136" s="1">
        <v>11766.5</v>
      </c>
      <c r="DN136" s="1">
        <v>6214.48</v>
      </c>
      <c r="DO136" s="1">
        <v>12027.3</v>
      </c>
      <c r="DP136" s="20">
        <f t="shared" ref="DP136" si="147">DK136-DM136-DO136</f>
        <v>268346.44</v>
      </c>
      <c r="DQ136" s="1">
        <v>5947.9</v>
      </c>
      <c r="DR136" s="1">
        <v>12293.89</v>
      </c>
      <c r="DS136" s="1">
        <v>5675.4</v>
      </c>
      <c r="DT136" s="1">
        <v>12566.38</v>
      </c>
      <c r="DU136" s="20">
        <f t="shared" ref="DU136:DU145" si="148">DP136-DR136-DT136</f>
        <v>243486.16999999998</v>
      </c>
      <c r="DV136" s="1">
        <v>5396.87</v>
      </c>
      <c r="DW136" s="1">
        <v>12844.92</v>
      </c>
      <c r="DX136" s="1">
        <v>5112.16</v>
      </c>
      <c r="DY136" s="1">
        <v>13129.62</v>
      </c>
      <c r="DZ136" s="20">
        <f t="shared" ref="DZ136" si="149">DU136-DW136-DY136</f>
        <v>217511.62999999998</v>
      </c>
      <c r="EA136" s="1">
        <v>4821.1499999999996</v>
      </c>
      <c r="EB136" s="1">
        <v>13420.64</v>
      </c>
      <c r="EC136" s="1">
        <v>4523.68</v>
      </c>
      <c r="ED136" s="1">
        <v>13718.11</v>
      </c>
      <c r="EE136" s="20">
        <f t="shared" ref="EE136" si="150">DZ136-EB136-ED136</f>
        <v>190372.88</v>
      </c>
      <c r="EF136" s="1">
        <v>4219.6099999999997</v>
      </c>
      <c r="EG136" s="2">
        <v>14022.17</v>
      </c>
      <c r="EH136" s="2">
        <v>3908.21</v>
      </c>
      <c r="EI136" s="2">
        <v>14332.97</v>
      </c>
      <c r="EJ136" s="20">
        <f t="shared" ref="EJ136" si="151">EE136-EG136-EI136</f>
        <v>162017.74</v>
      </c>
      <c r="EK136" s="2">
        <v>3591.12</v>
      </c>
      <c r="EL136" s="2">
        <v>14650.66</v>
      </c>
      <c r="EM136" s="2">
        <v>3266.39</v>
      </c>
      <c r="EN136" s="2">
        <v>14975.4</v>
      </c>
      <c r="EO136" s="20">
        <f t="shared" ref="EO136" si="152">EJ136-EL136-EN136</f>
        <v>132391.67999999999</v>
      </c>
      <c r="EP136" s="2">
        <v>2934.46</v>
      </c>
      <c r="EQ136" s="2">
        <v>15307.33</v>
      </c>
      <c r="ER136" s="2">
        <v>2595.17</v>
      </c>
      <c r="ES136" s="2">
        <v>15646.61</v>
      </c>
      <c r="ET136" s="20">
        <f t="shared" ref="ET136" si="153">EO136-EQ136-ES136</f>
        <v>101437.73999999999</v>
      </c>
      <c r="EU136" s="2">
        <v>2248.37</v>
      </c>
      <c r="EV136" s="2">
        <v>15993.42</v>
      </c>
      <c r="EW136" s="2">
        <v>1893.87</v>
      </c>
      <c r="EX136" s="2">
        <v>16347.91</v>
      </c>
      <c r="EY136" s="20">
        <f t="shared" ref="EY136" si="154">ET136-EV136-EX136</f>
        <v>69096.409999999989</v>
      </c>
      <c r="EZ136" s="2">
        <v>1531.52</v>
      </c>
      <c r="FA136" s="2">
        <v>16710.27</v>
      </c>
      <c r="FB136" s="2">
        <v>1161.1400000000001</v>
      </c>
      <c r="FC136" s="2">
        <v>17080.650000000001</v>
      </c>
      <c r="FD136" s="20">
        <f t="shared" ref="FD136" si="155">EY136-FA136-FC136</f>
        <v>35305.489999999983</v>
      </c>
      <c r="FE136" s="2">
        <v>782.55</v>
      </c>
      <c r="FF136" s="2">
        <v>17459.240000000002</v>
      </c>
      <c r="FG136" s="20">
        <f t="shared" ref="FG136" si="156">FD136-FF136</f>
        <v>17846.249999999982</v>
      </c>
      <c r="FH136" s="2">
        <v>395.56</v>
      </c>
      <c r="FI136" s="2">
        <v>17846.25</v>
      </c>
      <c r="FJ136" s="20">
        <f t="shared" ref="FJ136" si="157">FG136-FI136</f>
        <v>0</v>
      </c>
    </row>
    <row r="137" spans="1:166" ht="17.25" x14ac:dyDescent="0.4">
      <c r="A137" s="7">
        <v>454426800</v>
      </c>
      <c r="B137" s="7">
        <v>2010</v>
      </c>
      <c r="C137" s="6">
        <v>40909</v>
      </c>
      <c r="D137" s="16">
        <v>52932</v>
      </c>
      <c r="E137" s="9">
        <v>361679.35</v>
      </c>
      <c r="F137" s="9">
        <v>361679.35</v>
      </c>
      <c r="G137" s="8"/>
      <c r="H137" s="3">
        <v>4.4330000000000001E-2</v>
      </c>
      <c r="I137" s="40">
        <v>338460.39</v>
      </c>
      <c r="J137" s="40">
        <v>7784.59</v>
      </c>
      <c r="K137" s="40">
        <v>6142.31</v>
      </c>
      <c r="L137" s="22">
        <v>332318.08000000002</v>
      </c>
      <c r="M137" s="20">
        <v>7643.32</v>
      </c>
      <c r="N137" s="2"/>
      <c r="O137" s="2">
        <f t="shared" si="100"/>
        <v>332318.08000000002</v>
      </c>
      <c r="P137" s="20">
        <v>7654.95</v>
      </c>
      <c r="R137" s="2">
        <v>7365.83</v>
      </c>
      <c r="S137" s="2">
        <v>2784.44</v>
      </c>
      <c r="T137" s="2">
        <f t="shared" si="101"/>
        <v>329533.64</v>
      </c>
      <c r="U137" s="2">
        <v>7304.11</v>
      </c>
      <c r="V137" s="2">
        <v>2846.16</v>
      </c>
      <c r="W137" s="2">
        <v>7241.03</v>
      </c>
      <c r="X137" s="2">
        <v>2909.25</v>
      </c>
      <c r="Y137" s="2">
        <f t="shared" si="102"/>
        <v>323778.23000000004</v>
      </c>
      <c r="Z137" s="2">
        <v>7176.54</v>
      </c>
      <c r="AA137" s="2">
        <v>2973.73</v>
      </c>
      <c r="AB137" s="2">
        <v>7110.63</v>
      </c>
      <c r="AC137" s="2">
        <v>3039.64</v>
      </c>
      <c r="AD137" s="2">
        <f t="shared" si="103"/>
        <v>317764.86000000004</v>
      </c>
      <c r="AE137" s="2">
        <v>7043.26</v>
      </c>
      <c r="AF137" s="2">
        <v>3107.02</v>
      </c>
      <c r="AG137" s="2">
        <v>6974.39</v>
      </c>
      <c r="AH137" s="2">
        <v>3175.88</v>
      </c>
      <c r="AI137" s="2">
        <f t="shared" si="104"/>
        <v>311481.96000000002</v>
      </c>
      <c r="AJ137" s="2">
        <v>6904</v>
      </c>
      <c r="AK137" s="2">
        <v>3246.28</v>
      </c>
      <c r="AL137" s="2">
        <v>6832.04</v>
      </c>
      <c r="AM137" s="2">
        <v>3318.23</v>
      </c>
      <c r="AN137" s="2">
        <f t="shared" si="105"/>
        <v>304917.45</v>
      </c>
      <c r="AO137" s="2">
        <v>6758.5</v>
      </c>
      <c r="AP137" s="2">
        <v>3391.78</v>
      </c>
      <c r="AQ137" s="2">
        <v>6683.32</v>
      </c>
      <c r="AR137" s="2">
        <v>3466.96</v>
      </c>
      <c r="AS137" s="2">
        <f t="shared" si="106"/>
        <v>298058.70999999996</v>
      </c>
      <c r="AT137" s="2">
        <v>6606.47</v>
      </c>
      <c r="AU137" s="2">
        <v>3543.8</v>
      </c>
      <c r="AV137" s="2">
        <v>6527.92</v>
      </c>
      <c r="AW137" s="2">
        <v>3622.35</v>
      </c>
      <c r="AX137" s="2">
        <f t="shared" si="107"/>
        <v>290892.56</v>
      </c>
      <c r="AY137" s="2">
        <v>6447.63</v>
      </c>
      <c r="AZ137" s="2">
        <v>3702.64</v>
      </c>
      <c r="BA137" s="2">
        <v>6365.56</v>
      </c>
      <c r="BB137" s="2">
        <v>3784.71</v>
      </c>
      <c r="BC137" s="2">
        <f t="shared" si="132"/>
        <v>283405.20999999996</v>
      </c>
      <c r="BD137" s="2">
        <v>6281.68</v>
      </c>
      <c r="BE137" s="2">
        <v>3868.6</v>
      </c>
      <c r="BF137" s="2">
        <v>6195.93</v>
      </c>
      <c r="BG137" s="2">
        <v>3954.34</v>
      </c>
      <c r="BH137" s="2">
        <f t="shared" si="133"/>
        <v>275582.26999999996</v>
      </c>
      <c r="BI137" s="2">
        <v>6108.28</v>
      </c>
      <c r="BJ137" s="2">
        <v>4041.99</v>
      </c>
      <c r="BK137" s="2">
        <v>6018.69</v>
      </c>
      <c r="BL137" s="2">
        <v>4131.58</v>
      </c>
      <c r="BM137" s="2">
        <f t="shared" si="136"/>
        <v>267408.69999999995</v>
      </c>
      <c r="BN137" s="2">
        <v>5927.11</v>
      </c>
      <c r="BO137" s="2">
        <v>4223.16</v>
      </c>
      <c r="BP137" s="2">
        <v>5833.51</v>
      </c>
      <c r="BQ137" s="2">
        <v>4316.7700000000004</v>
      </c>
      <c r="BR137" s="2">
        <f t="shared" si="137"/>
        <v>258868.77</v>
      </c>
      <c r="BS137" s="2">
        <v>5737.83</v>
      </c>
      <c r="BT137" s="2">
        <v>4412.45</v>
      </c>
      <c r="BU137" s="2">
        <v>5640.02</v>
      </c>
      <c r="BV137" s="2">
        <v>4510.25</v>
      </c>
      <c r="BW137" s="2">
        <f t="shared" si="138"/>
        <v>249946.06999999998</v>
      </c>
      <c r="BX137" s="2">
        <v>5540.05</v>
      </c>
      <c r="BY137" s="2">
        <v>4610.22</v>
      </c>
      <c r="BZ137" s="2">
        <v>5437.87</v>
      </c>
      <c r="CA137" s="2">
        <v>4712.3999999999996</v>
      </c>
      <c r="CB137" s="2">
        <f t="shared" si="139"/>
        <v>240623.44999999998</v>
      </c>
      <c r="CC137" s="2">
        <v>5333.42</v>
      </c>
      <c r="CD137" s="2">
        <v>4816.8500000000004</v>
      </c>
      <c r="CE137" s="2">
        <v>5226.6499999999996</v>
      </c>
      <c r="CF137" s="2">
        <v>4923.62</v>
      </c>
      <c r="CG137" s="2">
        <f t="shared" si="140"/>
        <v>230882.97999999998</v>
      </c>
      <c r="CH137" s="2">
        <v>5117.5200000000004</v>
      </c>
      <c r="CI137" s="2">
        <v>5032.75</v>
      </c>
      <c r="CJ137" s="2">
        <v>5005.97</v>
      </c>
      <c r="CK137" s="2">
        <v>5144.3</v>
      </c>
      <c r="CL137" s="2">
        <f t="shared" si="141"/>
        <v>220705.93</v>
      </c>
      <c r="CM137" s="2">
        <v>4891.95</v>
      </c>
      <c r="CN137" s="2">
        <v>5258.33</v>
      </c>
      <c r="CO137" s="2">
        <v>4775.3999999999996</v>
      </c>
      <c r="CP137" s="2">
        <v>5374.88</v>
      </c>
      <c r="CQ137" s="2">
        <f t="shared" si="142"/>
        <v>210072.72</v>
      </c>
      <c r="CR137" s="2">
        <v>4656.26</v>
      </c>
      <c r="CS137" s="2">
        <v>5494.01</v>
      </c>
      <c r="CT137" s="2">
        <v>4534.49</v>
      </c>
      <c r="CU137" s="2">
        <v>5615.79</v>
      </c>
      <c r="CV137" s="2">
        <f t="shared" si="143"/>
        <v>198962.91999999998</v>
      </c>
      <c r="CW137" s="2">
        <v>4410.01</v>
      </c>
      <c r="CX137" s="2">
        <v>5740.26</v>
      </c>
      <c r="CY137" s="2">
        <v>4282.78</v>
      </c>
      <c r="CZ137" s="2">
        <v>5867.49</v>
      </c>
      <c r="DA137" s="2">
        <f t="shared" ref="DA137:DA145" si="158">CV137-CX137-CZ137</f>
        <v>187355.16999999998</v>
      </c>
      <c r="DB137" s="2">
        <v>4152.7299999999996</v>
      </c>
      <c r="DC137" s="2">
        <v>5997.55</v>
      </c>
      <c r="DD137" s="2">
        <v>4019.79</v>
      </c>
      <c r="DE137" s="2">
        <v>6130.48</v>
      </c>
      <c r="DF137" s="20">
        <f t="shared" ref="DF137:DF145" si="159">DA137-DC137-DE137</f>
        <v>175227.13999999998</v>
      </c>
      <c r="DG137" s="2">
        <v>3883.91</v>
      </c>
      <c r="DH137" s="2">
        <v>6266.36</v>
      </c>
      <c r="DI137" s="2">
        <v>3745.02</v>
      </c>
      <c r="DJ137" s="2">
        <v>6405.26</v>
      </c>
      <c r="DK137" s="20">
        <f t="shared" ref="DK137:DK145" si="160">DF137-DH137-DJ137</f>
        <v>162555.51999999999</v>
      </c>
      <c r="DL137" s="2">
        <v>3603.04</v>
      </c>
      <c r="DM137" s="2">
        <v>6547.23</v>
      </c>
      <c r="DN137" s="2">
        <v>3457.92</v>
      </c>
      <c r="DO137" s="2">
        <v>6692.35</v>
      </c>
      <c r="DP137" s="20">
        <f t="shared" ref="DP137:DP145" si="161">DK137-DM137-DO137</f>
        <v>149315.93999999997</v>
      </c>
      <c r="DQ137" s="2">
        <v>3309.59</v>
      </c>
      <c r="DR137" s="2">
        <v>6840.69</v>
      </c>
      <c r="DS137" s="2">
        <v>3157.96</v>
      </c>
      <c r="DT137" s="2">
        <v>6992.31</v>
      </c>
      <c r="DU137" s="20">
        <f t="shared" si="148"/>
        <v>135482.93999999997</v>
      </c>
      <c r="DV137" s="2">
        <v>3002.98</v>
      </c>
      <c r="DW137" s="2">
        <v>7147.29</v>
      </c>
      <c r="DX137" s="2">
        <v>2844.56</v>
      </c>
      <c r="DY137" s="2">
        <v>7305.71</v>
      </c>
      <c r="DZ137" s="20">
        <f t="shared" ref="DZ137:DZ145" si="162">DU137-DW137-DY137</f>
        <v>121029.93999999997</v>
      </c>
      <c r="EA137" s="2">
        <v>2682.63</v>
      </c>
      <c r="EB137" s="2">
        <v>7467.64</v>
      </c>
      <c r="EC137" s="2">
        <v>2517.11</v>
      </c>
      <c r="ED137" s="2">
        <v>7633.17</v>
      </c>
      <c r="EE137" s="20">
        <f t="shared" ref="EE137:EE145" si="163">DZ137-EB137-ED137</f>
        <v>105929.12999999998</v>
      </c>
      <c r="EF137" s="2">
        <v>2347.92</v>
      </c>
      <c r="EG137" s="2">
        <v>7802.35</v>
      </c>
      <c r="EH137" s="2">
        <v>2174.98</v>
      </c>
      <c r="EI137" s="2">
        <v>7975.29</v>
      </c>
      <c r="EJ137" s="20">
        <f t="shared" ref="EJ137:EJ145" si="164">EE137-EG137-EI137</f>
        <v>90151.489999999976</v>
      </c>
      <c r="EK137" s="2">
        <v>1998.21</v>
      </c>
      <c r="EL137" s="2">
        <v>8152.07</v>
      </c>
      <c r="EM137" s="2">
        <v>1817.52</v>
      </c>
      <c r="EN137" s="2">
        <v>8332.76</v>
      </c>
      <c r="EO137" s="20">
        <f t="shared" ref="EO137:EO145" si="165">EJ137-EL137-EN137</f>
        <v>73666.659999999989</v>
      </c>
      <c r="EP137" s="2">
        <v>1632.82</v>
      </c>
      <c r="EQ137" s="2">
        <v>8517.4500000000007</v>
      </c>
      <c r="ER137" s="2">
        <v>1444.03</v>
      </c>
      <c r="ES137" s="2">
        <v>8706.24</v>
      </c>
      <c r="ET137" s="20">
        <f t="shared" ref="ET137:ET145" si="166">EO137-EQ137-ES137</f>
        <v>56442.969999999994</v>
      </c>
      <c r="EU137" s="2">
        <v>1251.06</v>
      </c>
      <c r="EV137" s="2">
        <v>8899.2199999999993</v>
      </c>
      <c r="EW137" s="2">
        <v>1053.81</v>
      </c>
      <c r="EX137" s="2">
        <v>9096.4699999999993</v>
      </c>
      <c r="EY137" s="20">
        <f t="shared" ref="EY137:EY145" si="167">ET137-EV137-EX137</f>
        <v>38447.279999999992</v>
      </c>
      <c r="EZ137" s="2">
        <v>852.18</v>
      </c>
      <c r="FA137" s="2">
        <v>9298.09</v>
      </c>
      <c r="FB137" s="2">
        <v>646.09</v>
      </c>
      <c r="FC137" s="2">
        <v>9504.18</v>
      </c>
      <c r="FD137" s="20">
        <f t="shared" ref="FD137:FD145" si="168">EY137-FA137-FC137</f>
        <v>19645.009999999991</v>
      </c>
      <c r="FE137" s="2">
        <v>435.43</v>
      </c>
      <c r="FF137" s="2">
        <v>9714.84</v>
      </c>
      <c r="FG137" s="20">
        <f t="shared" ref="FG137:FG145" si="169">FD137-FF137</f>
        <v>9930.169999999991</v>
      </c>
      <c r="FH137" s="2">
        <v>220.1</v>
      </c>
      <c r="FI137" s="2">
        <v>9930.17</v>
      </c>
      <c r="FJ137" s="20">
        <f t="shared" ref="FJ137:FJ145" si="170">FG137-FI137</f>
        <v>0</v>
      </c>
    </row>
    <row r="138" spans="1:166" ht="17.25" x14ac:dyDescent="0.4">
      <c r="A138" s="7">
        <v>455290000</v>
      </c>
      <c r="B138" s="7">
        <v>2011</v>
      </c>
      <c r="C138" s="6">
        <v>40909</v>
      </c>
      <c r="D138" s="16">
        <v>52932</v>
      </c>
      <c r="E138" s="9">
        <v>300000</v>
      </c>
      <c r="F138" s="9">
        <v>300000</v>
      </c>
      <c r="G138" s="8"/>
      <c r="H138" s="3">
        <v>5.9429999999999997E-2</v>
      </c>
      <c r="I138" s="40">
        <v>284242.90999999997</v>
      </c>
      <c r="J138" s="40">
        <v>9259.2099999999991</v>
      </c>
      <c r="K138" s="40">
        <v>4265.22</v>
      </c>
      <c r="L138" s="22">
        <v>279977.69</v>
      </c>
      <c r="M138" s="20">
        <v>9120.27</v>
      </c>
      <c r="N138" s="2"/>
      <c r="O138" s="2">
        <f t="shared" si="100"/>
        <v>279977.69</v>
      </c>
      <c r="P138" s="20">
        <v>8378.33</v>
      </c>
      <c r="R138" s="2">
        <v>8319.5400000000009</v>
      </c>
      <c r="S138" s="2">
        <v>1797.9</v>
      </c>
      <c r="T138" s="2">
        <f t="shared" si="101"/>
        <v>278179.78999999998</v>
      </c>
      <c r="U138" s="2">
        <v>8266.11</v>
      </c>
      <c r="V138" s="2">
        <v>1851.32</v>
      </c>
      <c r="W138" s="2">
        <v>8211.1</v>
      </c>
      <c r="X138" s="2">
        <v>1906.33</v>
      </c>
      <c r="Y138" s="2">
        <f t="shared" si="102"/>
        <v>274422.13999999996</v>
      </c>
      <c r="Z138" s="2">
        <v>8154.45</v>
      </c>
      <c r="AA138" s="2">
        <v>1962.98</v>
      </c>
      <c r="AB138" s="2">
        <v>8096.12</v>
      </c>
      <c r="AC138" s="2">
        <v>2021.31</v>
      </c>
      <c r="AD138" s="2">
        <f t="shared" si="103"/>
        <v>270437.84999999998</v>
      </c>
      <c r="AE138" s="2">
        <v>8036.06</v>
      </c>
      <c r="AF138" s="2">
        <v>2081.37</v>
      </c>
      <c r="AG138" s="2">
        <v>7974.21</v>
      </c>
      <c r="AH138" s="2">
        <v>2143.2199999999998</v>
      </c>
      <c r="AI138" s="2">
        <f t="shared" si="104"/>
        <v>266213.26</v>
      </c>
      <c r="AJ138" s="2">
        <v>7910.53</v>
      </c>
      <c r="AK138" s="2">
        <v>2206.91</v>
      </c>
      <c r="AL138" s="2">
        <v>7844.95</v>
      </c>
      <c r="AM138" s="2">
        <v>2272.4899999999998</v>
      </c>
      <c r="AN138" s="2">
        <f t="shared" si="105"/>
        <v>261733.86000000004</v>
      </c>
      <c r="AO138" s="2">
        <v>7777.42</v>
      </c>
      <c r="AP138" s="2">
        <v>2340.0100000000002</v>
      </c>
      <c r="AQ138" s="2">
        <v>7707.89</v>
      </c>
      <c r="AR138" s="2">
        <v>2409.5500000000002</v>
      </c>
      <c r="AS138" s="2">
        <f t="shared" si="106"/>
        <v>256984.30000000005</v>
      </c>
      <c r="AT138" s="2">
        <v>7636.29</v>
      </c>
      <c r="AU138" s="2">
        <v>2481.15</v>
      </c>
      <c r="AV138" s="2">
        <v>7562.56</v>
      </c>
      <c r="AW138" s="2">
        <v>2554.87</v>
      </c>
      <c r="AX138" s="2">
        <f t="shared" si="107"/>
        <v>251948.28000000006</v>
      </c>
      <c r="AY138" s="2">
        <v>7486.64</v>
      </c>
      <c r="AZ138" s="2">
        <v>2630.79</v>
      </c>
      <c r="BA138" s="2">
        <v>7408.47</v>
      </c>
      <c r="BB138" s="2">
        <v>2708.97</v>
      </c>
      <c r="BC138" s="2">
        <f t="shared" si="132"/>
        <v>246608.52000000005</v>
      </c>
      <c r="BD138" s="2">
        <v>7327.97</v>
      </c>
      <c r="BE138" s="2">
        <v>2789.46</v>
      </c>
      <c r="BF138" s="2">
        <v>7245.08</v>
      </c>
      <c r="BG138" s="2">
        <v>2872.35</v>
      </c>
      <c r="BH138" s="2">
        <f t="shared" si="133"/>
        <v>240946.71000000005</v>
      </c>
      <c r="BI138" s="2">
        <v>7159.73</v>
      </c>
      <c r="BJ138" s="2">
        <v>2957.7</v>
      </c>
      <c r="BK138" s="2">
        <v>7071.84</v>
      </c>
      <c r="BL138" s="2">
        <v>3045.59</v>
      </c>
      <c r="BM138" s="2">
        <f t="shared" si="136"/>
        <v>234943.42000000004</v>
      </c>
      <c r="BN138" s="2">
        <v>6981.34</v>
      </c>
      <c r="BO138" s="2">
        <v>3136.09</v>
      </c>
      <c r="BP138" s="2">
        <v>6888.15</v>
      </c>
      <c r="BQ138" s="2">
        <v>3229.28</v>
      </c>
      <c r="BR138" s="2">
        <f t="shared" si="137"/>
        <v>228578.05000000005</v>
      </c>
      <c r="BS138" s="2">
        <v>6792.2</v>
      </c>
      <c r="BT138" s="2">
        <v>3325.24</v>
      </c>
      <c r="BU138" s="2">
        <v>6693.39</v>
      </c>
      <c r="BV138" s="2">
        <v>3424.05</v>
      </c>
      <c r="BW138" s="2">
        <f t="shared" si="138"/>
        <v>221828.76000000007</v>
      </c>
      <c r="BX138" s="2">
        <v>6591.64</v>
      </c>
      <c r="BY138" s="2">
        <v>3525.79</v>
      </c>
      <c r="BZ138" s="2">
        <v>6486.87</v>
      </c>
      <c r="CA138" s="2">
        <v>3630.56</v>
      </c>
      <c r="CB138" s="2">
        <f t="shared" si="139"/>
        <v>214672.41000000006</v>
      </c>
      <c r="CC138" s="2">
        <v>6378.99</v>
      </c>
      <c r="CD138" s="2">
        <v>3738.45</v>
      </c>
      <c r="CE138" s="2">
        <v>6267.9</v>
      </c>
      <c r="CF138" s="2">
        <v>3849.53</v>
      </c>
      <c r="CG138" s="2">
        <f t="shared" si="140"/>
        <v>207084.43000000005</v>
      </c>
      <c r="CH138" s="2">
        <v>6153.51</v>
      </c>
      <c r="CI138" s="2">
        <v>3963.92</v>
      </c>
      <c r="CJ138" s="2">
        <v>6035.72</v>
      </c>
      <c r="CK138" s="2">
        <v>4081.71</v>
      </c>
      <c r="CL138" s="2">
        <f t="shared" si="141"/>
        <v>199038.80000000005</v>
      </c>
      <c r="CM138" s="2">
        <v>5914.44</v>
      </c>
      <c r="CN138" s="2">
        <v>4203</v>
      </c>
      <c r="CO138" s="2">
        <v>5789.54</v>
      </c>
      <c r="CP138" s="2">
        <v>4327.8900000000003</v>
      </c>
      <c r="CQ138" s="2">
        <f t="shared" si="142"/>
        <v>190507.91000000003</v>
      </c>
      <c r="CR138" s="2">
        <v>5660.94</v>
      </c>
      <c r="CS138" s="2">
        <v>4456.49</v>
      </c>
      <c r="CT138" s="2">
        <v>5528.52</v>
      </c>
      <c r="CU138" s="2">
        <v>4588.92</v>
      </c>
      <c r="CV138" s="2">
        <f t="shared" si="143"/>
        <v>181462.50000000003</v>
      </c>
      <c r="CW138" s="2">
        <v>5392.16</v>
      </c>
      <c r="CX138" s="2">
        <v>4725.28</v>
      </c>
      <c r="CY138" s="2">
        <v>5251.75</v>
      </c>
      <c r="CZ138" s="2">
        <v>4865.6899999999996</v>
      </c>
      <c r="DA138" s="2">
        <f t="shared" si="158"/>
        <v>171871.53000000003</v>
      </c>
      <c r="DB138" s="2">
        <v>5107.16</v>
      </c>
      <c r="DC138" s="2">
        <v>5010.2700000000004</v>
      </c>
      <c r="DD138" s="2">
        <v>4958.28</v>
      </c>
      <c r="DE138" s="2">
        <v>5159.1499999999996</v>
      </c>
      <c r="DF138" s="20">
        <f t="shared" si="159"/>
        <v>161702.11000000004</v>
      </c>
      <c r="DG138" s="2">
        <v>4804.9799999999996</v>
      </c>
      <c r="DH138" s="2">
        <v>5312.46</v>
      </c>
      <c r="DI138" s="2">
        <v>4647.12</v>
      </c>
      <c r="DJ138" s="2">
        <v>5470.32</v>
      </c>
      <c r="DK138" s="20">
        <f t="shared" si="160"/>
        <v>150919.33000000005</v>
      </c>
      <c r="DL138" s="2">
        <v>4484.57</v>
      </c>
      <c r="DM138" s="2">
        <v>5632.87</v>
      </c>
      <c r="DN138" s="2">
        <v>4317.1899999999996</v>
      </c>
      <c r="DO138" s="2">
        <v>5800.25</v>
      </c>
      <c r="DP138" s="20">
        <f t="shared" si="161"/>
        <v>139486.21000000005</v>
      </c>
      <c r="DQ138" s="2">
        <v>4144.83</v>
      </c>
      <c r="DR138" s="2">
        <v>5972.6</v>
      </c>
      <c r="DS138" s="2">
        <v>3967.36</v>
      </c>
      <c r="DT138" s="2">
        <v>6150.08</v>
      </c>
      <c r="DU138" s="20">
        <f t="shared" si="148"/>
        <v>127363.53000000004</v>
      </c>
      <c r="DV138" s="2">
        <v>3784.61</v>
      </c>
      <c r="DW138" s="2">
        <v>6332.83</v>
      </c>
      <c r="DX138" s="2">
        <v>3596.43</v>
      </c>
      <c r="DY138" s="2">
        <v>6521.01</v>
      </c>
      <c r="DZ138" s="20">
        <f t="shared" si="162"/>
        <v>114509.69000000005</v>
      </c>
      <c r="EA138" s="2">
        <v>3402.65</v>
      </c>
      <c r="EB138" s="2">
        <v>6714.78</v>
      </c>
      <c r="EC138" s="2">
        <v>3203.12</v>
      </c>
      <c r="ED138" s="2">
        <v>6914.31</v>
      </c>
      <c r="EE138" s="20">
        <f t="shared" si="163"/>
        <v>100880.60000000005</v>
      </c>
      <c r="EF138" s="2">
        <v>2997.67</v>
      </c>
      <c r="EG138" s="2">
        <v>7119.77</v>
      </c>
      <c r="EH138" s="2">
        <v>2786.1</v>
      </c>
      <c r="EI138" s="2">
        <v>7331.33</v>
      </c>
      <c r="EJ138" s="20">
        <f t="shared" si="164"/>
        <v>86429.500000000044</v>
      </c>
      <c r="EK138" s="2">
        <v>2568.25</v>
      </c>
      <c r="EL138" s="2">
        <v>7549.18</v>
      </c>
      <c r="EM138" s="2">
        <v>2343.9299999999998</v>
      </c>
      <c r="EN138" s="2">
        <v>7773.51</v>
      </c>
      <c r="EO138" s="20">
        <f t="shared" si="165"/>
        <v>71106.810000000041</v>
      </c>
      <c r="EP138" s="2">
        <v>2112.94</v>
      </c>
      <c r="EQ138" s="2">
        <v>8004.5</v>
      </c>
      <c r="ER138" s="2">
        <v>1875.08</v>
      </c>
      <c r="ES138" s="2">
        <v>8242.35</v>
      </c>
      <c r="ET138" s="20">
        <f t="shared" si="166"/>
        <v>54859.960000000043</v>
      </c>
      <c r="EU138" s="2">
        <v>1630.16</v>
      </c>
      <c r="EV138" s="2">
        <v>8487.27</v>
      </c>
      <c r="EW138" s="2">
        <v>1377.96</v>
      </c>
      <c r="EX138" s="2">
        <v>8739.4699999999993</v>
      </c>
      <c r="EY138" s="20">
        <f t="shared" si="167"/>
        <v>37633.220000000045</v>
      </c>
      <c r="EZ138" s="2">
        <v>1118.27</v>
      </c>
      <c r="FA138" s="2">
        <v>8999.17</v>
      </c>
      <c r="FB138" s="2">
        <v>850.86</v>
      </c>
      <c r="FC138" s="2">
        <v>9266.58</v>
      </c>
      <c r="FD138" s="20">
        <f t="shared" si="168"/>
        <v>19367.470000000045</v>
      </c>
      <c r="FE138" s="2">
        <v>575.5</v>
      </c>
      <c r="FF138" s="2">
        <v>9541.93</v>
      </c>
      <c r="FG138" s="20">
        <f t="shared" si="169"/>
        <v>9825.5400000000445</v>
      </c>
      <c r="FH138" s="2">
        <v>291.95999999999998</v>
      </c>
      <c r="FI138" s="2">
        <v>9825.5400000000009</v>
      </c>
      <c r="FJ138" s="20">
        <f t="shared" si="170"/>
        <v>4.3655745685100555E-11</v>
      </c>
    </row>
    <row r="139" spans="1:166" ht="17.25" customHeight="1" x14ac:dyDescent="0.4">
      <c r="A139" s="7">
        <v>455290100</v>
      </c>
      <c r="B139" s="7">
        <v>2011</v>
      </c>
      <c r="C139" s="6">
        <v>40909</v>
      </c>
      <c r="D139" s="16">
        <v>52932</v>
      </c>
      <c r="E139" s="9">
        <v>250000</v>
      </c>
      <c r="F139" s="9">
        <v>250000</v>
      </c>
      <c r="G139" s="8"/>
      <c r="H139" s="3">
        <v>5.9429999999999997E-2</v>
      </c>
      <c r="I139" s="40">
        <v>236869.09</v>
      </c>
      <c r="J139" s="40">
        <v>7716.01</v>
      </c>
      <c r="K139" s="40">
        <v>3554.35</v>
      </c>
      <c r="L139" s="22">
        <v>233314.74</v>
      </c>
      <c r="M139" s="20">
        <v>7600.23</v>
      </c>
      <c r="N139" s="2"/>
      <c r="O139" s="2">
        <f t="shared" si="100"/>
        <v>233314.74</v>
      </c>
      <c r="P139" s="20">
        <v>6918.94</v>
      </c>
      <c r="R139" s="2">
        <v>6932.95</v>
      </c>
      <c r="S139" s="2">
        <v>1498.25</v>
      </c>
      <c r="T139" s="2">
        <f t="shared" si="101"/>
        <v>231816.49</v>
      </c>
      <c r="U139" s="2">
        <v>6888.43</v>
      </c>
      <c r="V139" s="2">
        <v>1542.77</v>
      </c>
      <c r="W139" s="2">
        <v>6842.58</v>
      </c>
      <c r="X139" s="2">
        <v>1588.61</v>
      </c>
      <c r="Y139" s="2">
        <f t="shared" si="102"/>
        <v>228685.11000000002</v>
      </c>
      <c r="Z139" s="2">
        <v>6795.38</v>
      </c>
      <c r="AA139" s="2">
        <v>1635.82</v>
      </c>
      <c r="AB139" s="2">
        <v>6746.77</v>
      </c>
      <c r="AC139" s="2">
        <v>1684.43</v>
      </c>
      <c r="AD139" s="2">
        <f t="shared" si="103"/>
        <v>225364.86000000002</v>
      </c>
      <c r="AE139" s="2">
        <v>6696.72</v>
      </c>
      <c r="AF139" s="2">
        <v>1734.48</v>
      </c>
      <c r="AG139" s="2">
        <v>6645.18</v>
      </c>
      <c r="AH139" s="2">
        <v>1786.02</v>
      </c>
      <c r="AI139" s="2">
        <f t="shared" si="104"/>
        <v>221844.36000000002</v>
      </c>
      <c r="AJ139" s="2">
        <v>6592.11</v>
      </c>
      <c r="AK139" s="2">
        <v>1839.09</v>
      </c>
      <c r="AL139" s="2">
        <v>6537.46</v>
      </c>
      <c r="AM139" s="2">
        <v>1893.74</v>
      </c>
      <c r="AN139" s="2">
        <f t="shared" si="105"/>
        <v>218111.53000000003</v>
      </c>
      <c r="AO139" s="2">
        <v>6481.18</v>
      </c>
      <c r="AP139" s="2">
        <v>1950.01</v>
      </c>
      <c r="AQ139" s="2">
        <v>6423.24</v>
      </c>
      <c r="AR139" s="2">
        <v>2007.96</v>
      </c>
      <c r="AS139" s="2">
        <f t="shared" si="106"/>
        <v>214153.56000000003</v>
      </c>
      <c r="AT139" s="2">
        <v>6363.57</v>
      </c>
      <c r="AU139" s="2">
        <v>2067.62</v>
      </c>
      <c r="AV139" s="2">
        <v>6302.13</v>
      </c>
      <c r="AW139" s="2">
        <v>2129.06</v>
      </c>
      <c r="AX139" s="2">
        <f t="shared" si="107"/>
        <v>209956.88000000003</v>
      </c>
      <c r="AY139" s="2">
        <v>6238.87</v>
      </c>
      <c r="AZ139" s="2">
        <v>2192.33</v>
      </c>
      <c r="BA139" s="2">
        <v>6173.72</v>
      </c>
      <c r="BB139" s="2">
        <v>2257.4699999999998</v>
      </c>
      <c r="BC139" s="2">
        <f t="shared" si="132"/>
        <v>205507.08000000005</v>
      </c>
      <c r="BD139" s="2">
        <v>6106.64</v>
      </c>
      <c r="BE139" s="20">
        <v>2324.5500000000002</v>
      </c>
      <c r="BF139" s="20">
        <v>6037.57</v>
      </c>
      <c r="BG139" s="20">
        <v>2393.63</v>
      </c>
      <c r="BH139" s="2">
        <f t="shared" si="133"/>
        <v>200788.90000000005</v>
      </c>
      <c r="BI139" s="20">
        <v>5966.44</v>
      </c>
      <c r="BJ139" s="20">
        <v>2464.75</v>
      </c>
      <c r="BK139" s="2">
        <v>5893.2</v>
      </c>
      <c r="BL139" s="2">
        <v>2537.9899999999998</v>
      </c>
      <c r="BM139" s="2">
        <f t="shared" si="136"/>
        <v>195786.16000000006</v>
      </c>
      <c r="BN139" s="2">
        <v>5817.79</v>
      </c>
      <c r="BO139" s="2">
        <v>2613.41</v>
      </c>
      <c r="BP139" s="2">
        <v>5740.13</v>
      </c>
      <c r="BQ139" s="2">
        <v>2691.07</v>
      </c>
      <c r="BR139" s="2">
        <f t="shared" si="137"/>
        <v>190481.68000000005</v>
      </c>
      <c r="BS139" s="2">
        <v>5660.16</v>
      </c>
      <c r="BT139" s="2">
        <v>2771.03</v>
      </c>
      <c r="BU139" s="20">
        <v>5577.82</v>
      </c>
      <c r="BV139" s="20">
        <v>2853.37</v>
      </c>
      <c r="BW139" s="2">
        <f t="shared" si="138"/>
        <v>184857.28000000006</v>
      </c>
      <c r="BX139" s="20">
        <v>5493.03</v>
      </c>
      <c r="BY139" s="20">
        <v>2938.16</v>
      </c>
      <c r="BZ139" s="2">
        <v>5405.73</v>
      </c>
      <c r="CA139" s="2">
        <v>3025.47</v>
      </c>
      <c r="CB139" s="2">
        <f t="shared" si="139"/>
        <v>178893.65000000005</v>
      </c>
      <c r="CC139" s="2">
        <v>5315.82</v>
      </c>
      <c r="CD139" s="2">
        <v>3115.37</v>
      </c>
      <c r="CE139" s="2">
        <v>5223.25</v>
      </c>
      <c r="CF139" s="2">
        <v>3207.94</v>
      </c>
      <c r="CG139" s="2">
        <f t="shared" si="140"/>
        <v>172570.34000000005</v>
      </c>
      <c r="CH139" s="2">
        <v>5127.93</v>
      </c>
      <c r="CI139" s="2">
        <v>3303.27</v>
      </c>
      <c r="CJ139" s="2">
        <v>5029.7700000000004</v>
      </c>
      <c r="CK139" s="2">
        <v>3401.43</v>
      </c>
      <c r="CL139" s="2">
        <f t="shared" si="141"/>
        <v>165865.64000000007</v>
      </c>
      <c r="CM139" s="2">
        <v>4928.7</v>
      </c>
      <c r="CN139" s="2">
        <v>3502.5</v>
      </c>
      <c r="CO139" s="2">
        <v>4824.62</v>
      </c>
      <c r="CP139" s="2">
        <v>3606.58</v>
      </c>
      <c r="CQ139" s="2">
        <f t="shared" si="142"/>
        <v>158756.56000000008</v>
      </c>
      <c r="CR139" s="2">
        <v>4717.45</v>
      </c>
      <c r="CS139" s="2">
        <v>3713.75</v>
      </c>
      <c r="CT139" s="2">
        <v>4607.1000000000004</v>
      </c>
      <c r="CU139" s="2">
        <v>3824.1</v>
      </c>
      <c r="CV139" s="2">
        <f t="shared" si="143"/>
        <v>151218.71000000008</v>
      </c>
      <c r="CW139" s="2">
        <v>4493.46</v>
      </c>
      <c r="CX139" s="2">
        <v>3937.73</v>
      </c>
      <c r="CY139" s="2">
        <v>4376.45</v>
      </c>
      <c r="CZ139" s="2">
        <v>4054.74</v>
      </c>
      <c r="DA139" s="2">
        <f t="shared" si="158"/>
        <v>143226.24000000008</v>
      </c>
      <c r="DB139" s="2">
        <v>4255.97</v>
      </c>
      <c r="DC139" s="2">
        <v>4175.37</v>
      </c>
      <c r="DD139" s="2">
        <v>4131.8999999999996</v>
      </c>
      <c r="DE139" s="2">
        <v>4299.3</v>
      </c>
      <c r="DF139" s="20">
        <f t="shared" si="159"/>
        <v>134751.57000000009</v>
      </c>
      <c r="DG139" s="2">
        <v>4004.15</v>
      </c>
      <c r="DH139" s="2">
        <v>4427.05</v>
      </c>
      <c r="DI139" s="2">
        <v>3872.6</v>
      </c>
      <c r="DJ139" s="2">
        <v>4558.6000000000004</v>
      </c>
      <c r="DK139" s="20">
        <f t="shared" si="160"/>
        <v>125765.92000000009</v>
      </c>
      <c r="DL139" s="2">
        <v>3737.14</v>
      </c>
      <c r="DM139" s="2">
        <v>4694.0600000000004</v>
      </c>
      <c r="DN139" s="2">
        <v>3597.65</v>
      </c>
      <c r="DO139" s="2">
        <v>4833.54</v>
      </c>
      <c r="DP139" s="20">
        <f t="shared" si="161"/>
        <v>116238.32000000009</v>
      </c>
      <c r="DQ139" s="2">
        <v>3454.03</v>
      </c>
      <c r="DR139" s="2">
        <v>4977.17</v>
      </c>
      <c r="DS139" s="2">
        <v>3306.13</v>
      </c>
      <c r="DT139" s="2">
        <v>5125.07</v>
      </c>
      <c r="DU139" s="20">
        <f t="shared" si="148"/>
        <v>106136.0800000001</v>
      </c>
      <c r="DV139" s="2">
        <v>3153.84</v>
      </c>
      <c r="DW139" s="2">
        <v>5277.36</v>
      </c>
      <c r="DX139" s="2">
        <v>2997.02</v>
      </c>
      <c r="DY139" s="2">
        <v>5434.17</v>
      </c>
      <c r="DZ139" s="20">
        <f t="shared" si="162"/>
        <v>95424.550000000105</v>
      </c>
      <c r="EA139" s="2">
        <v>2835.54</v>
      </c>
      <c r="EB139" s="2">
        <v>5595.65</v>
      </c>
      <c r="EC139" s="2">
        <v>2669.27</v>
      </c>
      <c r="ED139" s="2">
        <v>5761.93</v>
      </c>
      <c r="EE139" s="20">
        <f t="shared" si="163"/>
        <v>84066.970000000118</v>
      </c>
      <c r="EF139" s="2">
        <v>2498.0500000000002</v>
      </c>
      <c r="EG139" s="2">
        <v>5933.14</v>
      </c>
      <c r="EH139" s="2">
        <v>2321.75</v>
      </c>
      <c r="EI139" s="2">
        <v>6109.44</v>
      </c>
      <c r="EJ139" s="20">
        <f t="shared" si="164"/>
        <v>72024.390000000116</v>
      </c>
      <c r="EK139" s="2">
        <v>2140.21</v>
      </c>
      <c r="EL139" s="2">
        <v>6290.99</v>
      </c>
      <c r="EM139" s="20">
        <v>1953.27</v>
      </c>
      <c r="EN139" s="20">
        <v>6477.92</v>
      </c>
      <c r="EO139" s="20">
        <f t="shared" si="165"/>
        <v>59255.480000000112</v>
      </c>
      <c r="EP139" s="20">
        <v>1760.78</v>
      </c>
      <c r="EQ139" s="20">
        <v>6670.42</v>
      </c>
      <c r="ER139" s="20">
        <v>1562.57</v>
      </c>
      <c r="ES139" s="20">
        <v>6868.63</v>
      </c>
      <c r="ET139" s="20">
        <f t="shared" si="166"/>
        <v>45716.430000000117</v>
      </c>
      <c r="EU139" s="20">
        <v>1358.47</v>
      </c>
      <c r="EV139" s="20">
        <v>7072.73</v>
      </c>
      <c r="EW139" s="2">
        <v>1148.3</v>
      </c>
      <c r="EX139" s="2">
        <v>7282.89</v>
      </c>
      <c r="EY139" s="20">
        <f t="shared" si="167"/>
        <v>31360.810000000114</v>
      </c>
      <c r="EZ139" s="2">
        <v>931.89</v>
      </c>
      <c r="FA139" s="2">
        <v>7499.31</v>
      </c>
      <c r="FB139" s="2">
        <v>709.05</v>
      </c>
      <c r="FC139" s="2">
        <v>7722.15</v>
      </c>
      <c r="FD139" s="20">
        <f t="shared" si="168"/>
        <v>16139.350000000113</v>
      </c>
      <c r="FE139" s="2">
        <v>479.59</v>
      </c>
      <c r="FF139" s="2">
        <v>7951.61</v>
      </c>
      <c r="FG139" s="20">
        <f t="shared" si="169"/>
        <v>8187.7400000001135</v>
      </c>
      <c r="FH139" s="2">
        <v>243.3</v>
      </c>
      <c r="FI139" s="2">
        <v>8187.74</v>
      </c>
      <c r="FJ139" s="20">
        <f t="shared" si="170"/>
        <v>1.1368683772161603E-10</v>
      </c>
    </row>
    <row r="140" spans="1:166" ht="17.25" x14ac:dyDescent="0.4">
      <c r="A140" s="7">
        <v>455290200</v>
      </c>
      <c r="B140" s="7">
        <v>2011</v>
      </c>
      <c r="C140" s="6">
        <v>40909</v>
      </c>
      <c r="D140" s="16">
        <v>52932</v>
      </c>
      <c r="E140" s="9">
        <v>100000</v>
      </c>
      <c r="F140" s="9">
        <v>100000</v>
      </c>
      <c r="G140" s="8"/>
      <c r="H140" s="3">
        <v>5.9429999999999997E-2</v>
      </c>
      <c r="I140" s="40">
        <v>94747.64</v>
      </c>
      <c r="J140" s="40">
        <v>3086.4</v>
      </c>
      <c r="K140" s="40">
        <v>1421.74</v>
      </c>
      <c r="L140" s="22">
        <v>93325.9</v>
      </c>
      <c r="M140" s="20">
        <v>3040.09</v>
      </c>
      <c r="N140" s="2"/>
      <c r="O140" s="2">
        <f t="shared" si="100"/>
        <v>93325.9</v>
      </c>
      <c r="P140" s="20">
        <v>2792.78</v>
      </c>
      <c r="R140" s="2">
        <v>2773.18</v>
      </c>
      <c r="S140" s="2">
        <v>599.29999999999995</v>
      </c>
      <c r="T140" s="2">
        <f t="shared" si="101"/>
        <v>92726.599999999991</v>
      </c>
      <c r="U140" s="2">
        <v>2755.37</v>
      </c>
      <c r="V140" s="2">
        <v>617.11</v>
      </c>
      <c r="W140" s="2">
        <v>2737.03</v>
      </c>
      <c r="X140" s="2">
        <v>635.44000000000005</v>
      </c>
      <c r="Y140" s="2">
        <f t="shared" si="102"/>
        <v>91474.049999999988</v>
      </c>
      <c r="Z140" s="2">
        <v>2718.15</v>
      </c>
      <c r="AA140" s="2">
        <v>654.33000000000004</v>
      </c>
      <c r="AB140" s="2">
        <v>2698.71</v>
      </c>
      <c r="AC140" s="2">
        <v>673.77</v>
      </c>
      <c r="AD140" s="2">
        <f t="shared" si="103"/>
        <v>90145.949999999983</v>
      </c>
      <c r="AE140" s="2">
        <v>2678.69</v>
      </c>
      <c r="AF140" s="2">
        <v>693.79</v>
      </c>
      <c r="AG140" s="2">
        <v>2658.07</v>
      </c>
      <c r="AH140" s="2">
        <v>714.41</v>
      </c>
      <c r="AI140" s="2">
        <f t="shared" si="104"/>
        <v>88737.749999999985</v>
      </c>
      <c r="AJ140" s="2">
        <v>2636.84</v>
      </c>
      <c r="AK140" s="2">
        <v>735.64</v>
      </c>
      <c r="AL140" s="2">
        <v>2614.98</v>
      </c>
      <c r="AM140" s="2">
        <v>757.5</v>
      </c>
      <c r="AN140" s="2">
        <f t="shared" si="105"/>
        <v>87244.609999999986</v>
      </c>
      <c r="AO140" s="2">
        <v>2592.4699999999998</v>
      </c>
      <c r="AP140" s="2">
        <v>780</v>
      </c>
      <c r="AQ140" s="2">
        <v>2569.3000000000002</v>
      </c>
      <c r="AR140" s="2">
        <v>803.18</v>
      </c>
      <c r="AS140" s="2">
        <f t="shared" si="106"/>
        <v>85661.43</v>
      </c>
      <c r="AT140" s="2">
        <v>2545.4299999999998</v>
      </c>
      <c r="AU140" s="2">
        <v>827.05</v>
      </c>
      <c r="AV140" s="2">
        <v>2520.85</v>
      </c>
      <c r="AW140" s="2">
        <v>851.62</v>
      </c>
      <c r="AX140" s="2">
        <f t="shared" si="107"/>
        <v>83982.76</v>
      </c>
      <c r="AY140" s="2">
        <v>2495.5500000000002</v>
      </c>
      <c r="AZ140" s="2">
        <v>876.93</v>
      </c>
      <c r="BA140" s="2">
        <v>2469.4899999999998</v>
      </c>
      <c r="BB140" s="2">
        <v>902.99</v>
      </c>
      <c r="BC140" s="2">
        <f t="shared" si="132"/>
        <v>82202.84</v>
      </c>
      <c r="BD140" s="2">
        <v>2442.66</v>
      </c>
      <c r="BE140" s="2">
        <v>929.82</v>
      </c>
      <c r="BF140" s="2">
        <v>2415.0300000000002</v>
      </c>
      <c r="BG140" s="2">
        <v>957.45</v>
      </c>
      <c r="BH140" s="2">
        <f t="shared" si="133"/>
        <v>80315.569999999992</v>
      </c>
      <c r="BI140" s="2">
        <v>2386.58</v>
      </c>
      <c r="BJ140" s="2">
        <v>985.9</v>
      </c>
      <c r="BK140" s="2">
        <v>2357.2800000000002</v>
      </c>
      <c r="BL140" s="2">
        <v>1015.2</v>
      </c>
      <c r="BM140" s="2">
        <f t="shared" si="136"/>
        <v>78314.47</v>
      </c>
      <c r="BN140" s="2">
        <v>2327.11</v>
      </c>
      <c r="BO140" s="2">
        <v>1045.3599999999999</v>
      </c>
      <c r="BP140" s="2">
        <v>2296.0500000000002</v>
      </c>
      <c r="BQ140" s="2">
        <v>1076.43</v>
      </c>
      <c r="BR140" s="2">
        <f t="shared" si="137"/>
        <v>76192.680000000008</v>
      </c>
      <c r="BS140" s="2">
        <v>2264.0700000000002</v>
      </c>
      <c r="BT140" s="2">
        <v>1108.4100000000001</v>
      </c>
      <c r="BU140" s="2">
        <v>2231.13</v>
      </c>
      <c r="BV140" s="2">
        <v>1141.3499999999999</v>
      </c>
      <c r="BW140" s="2">
        <f t="shared" si="138"/>
        <v>73942.92</v>
      </c>
      <c r="BX140" s="2">
        <v>2197.21</v>
      </c>
      <c r="BY140" s="2">
        <v>1175.26</v>
      </c>
      <c r="BZ140" s="2">
        <v>2162.29</v>
      </c>
      <c r="CA140" s="2">
        <v>1210.19</v>
      </c>
      <c r="CB140" s="2">
        <f t="shared" si="139"/>
        <v>71557.47</v>
      </c>
      <c r="CC140" s="2">
        <v>2126.33</v>
      </c>
      <c r="CD140" s="2">
        <v>1246.1500000000001</v>
      </c>
      <c r="CE140" s="2">
        <v>2089.3000000000002</v>
      </c>
      <c r="CF140" s="2">
        <v>1283.18</v>
      </c>
      <c r="CG140" s="2">
        <f t="shared" si="140"/>
        <v>69028.140000000014</v>
      </c>
      <c r="CH140" s="2">
        <v>2051.17</v>
      </c>
      <c r="CI140" s="2">
        <v>1321.31</v>
      </c>
      <c r="CJ140" s="2">
        <v>2011.91</v>
      </c>
      <c r="CK140" s="2">
        <v>1360.57</v>
      </c>
      <c r="CL140" s="2">
        <f t="shared" si="141"/>
        <v>66346.260000000009</v>
      </c>
      <c r="CM140" s="2">
        <v>1971.48</v>
      </c>
      <c r="CN140" s="2">
        <v>1401</v>
      </c>
      <c r="CO140" s="2">
        <v>1929.85</v>
      </c>
      <c r="CP140" s="2">
        <v>1442.63</v>
      </c>
      <c r="CQ140" s="2">
        <f t="shared" si="142"/>
        <v>63502.630000000012</v>
      </c>
      <c r="CR140" s="2">
        <v>1886.98</v>
      </c>
      <c r="CS140" s="2">
        <v>1485.5</v>
      </c>
      <c r="CT140" s="2">
        <v>1842.84</v>
      </c>
      <c r="CU140" s="2">
        <v>1529.64</v>
      </c>
      <c r="CV140" s="2">
        <f t="shared" si="143"/>
        <v>60487.490000000013</v>
      </c>
      <c r="CW140" s="2">
        <v>1797.39</v>
      </c>
      <c r="CX140" s="2">
        <v>1575.09</v>
      </c>
      <c r="CY140" s="2">
        <v>1750.58</v>
      </c>
      <c r="CZ140" s="2">
        <v>1621.9</v>
      </c>
      <c r="DA140" s="2">
        <f t="shared" si="158"/>
        <v>57290.500000000015</v>
      </c>
      <c r="DB140" s="2">
        <v>1702.39</v>
      </c>
      <c r="DC140" s="2">
        <v>1670.09</v>
      </c>
      <c r="DD140" s="2">
        <v>1652.76</v>
      </c>
      <c r="DE140" s="2">
        <v>1719.72</v>
      </c>
      <c r="DF140" s="20">
        <f t="shared" si="159"/>
        <v>53900.690000000017</v>
      </c>
      <c r="DG140" s="2">
        <v>1601.66</v>
      </c>
      <c r="DH140" s="2">
        <v>1770.82</v>
      </c>
      <c r="DI140" s="2">
        <v>1549.04</v>
      </c>
      <c r="DJ140" s="2">
        <v>1823.44</v>
      </c>
      <c r="DK140" s="20">
        <f t="shared" si="160"/>
        <v>50306.430000000015</v>
      </c>
      <c r="DL140" s="2">
        <v>1494.86</v>
      </c>
      <c r="DM140" s="2">
        <v>1877.62</v>
      </c>
      <c r="DN140" s="2">
        <v>1439.06</v>
      </c>
      <c r="DO140" s="2">
        <v>1933.42</v>
      </c>
      <c r="DP140" s="20">
        <f t="shared" si="161"/>
        <v>46495.390000000014</v>
      </c>
      <c r="DQ140" s="2">
        <v>1381.61</v>
      </c>
      <c r="DR140" s="2">
        <v>1990.87</v>
      </c>
      <c r="DS140" s="2">
        <v>1322.45</v>
      </c>
      <c r="DT140" s="2">
        <v>2050.0300000000002</v>
      </c>
      <c r="DU140" s="20">
        <f t="shared" si="148"/>
        <v>42454.490000000013</v>
      </c>
      <c r="DV140" s="2">
        <v>1261.54</v>
      </c>
      <c r="DW140" s="2">
        <v>2110.94</v>
      </c>
      <c r="DX140" s="2">
        <v>1198.81</v>
      </c>
      <c r="DY140" s="2">
        <v>2173.67</v>
      </c>
      <c r="DZ140" s="20">
        <f t="shared" si="162"/>
        <v>38169.880000000012</v>
      </c>
      <c r="EA140" s="2">
        <v>1134.22</v>
      </c>
      <c r="EB140" s="2">
        <v>2238.2600000000002</v>
      </c>
      <c r="EC140" s="2">
        <v>1067.71</v>
      </c>
      <c r="ED140" s="2">
        <v>2304.77</v>
      </c>
      <c r="EE140" s="20">
        <f t="shared" si="163"/>
        <v>33626.850000000013</v>
      </c>
      <c r="EF140" s="2">
        <v>999.22</v>
      </c>
      <c r="EG140" s="2">
        <v>2373.2600000000002</v>
      </c>
      <c r="EH140" s="2">
        <v>928.7</v>
      </c>
      <c r="EI140" s="2">
        <v>2443.7800000000002</v>
      </c>
      <c r="EJ140" s="20">
        <f t="shared" si="164"/>
        <v>28809.810000000012</v>
      </c>
      <c r="EK140" s="2">
        <v>856.08</v>
      </c>
      <c r="EL140" s="2">
        <v>2516.39</v>
      </c>
      <c r="EM140" s="2">
        <v>781.31</v>
      </c>
      <c r="EN140" s="2">
        <v>2591.17</v>
      </c>
      <c r="EO140" s="20">
        <f t="shared" si="165"/>
        <v>23702.250000000015</v>
      </c>
      <c r="EP140" s="2">
        <v>704.31</v>
      </c>
      <c r="EQ140" s="2">
        <v>2668.17</v>
      </c>
      <c r="ER140" s="2">
        <v>625.03</v>
      </c>
      <c r="ES140" s="2">
        <v>2747.45</v>
      </c>
      <c r="ET140" s="20">
        <f t="shared" si="166"/>
        <v>18286.630000000016</v>
      </c>
      <c r="EU140" s="2">
        <v>543.39</v>
      </c>
      <c r="EV140" s="2">
        <v>2829.09</v>
      </c>
      <c r="EW140" s="2">
        <v>459.32</v>
      </c>
      <c r="EX140" s="2">
        <v>2913.16</v>
      </c>
      <c r="EY140" s="20">
        <f t="shared" si="167"/>
        <v>12544.380000000016</v>
      </c>
      <c r="EZ140" s="2">
        <v>372.76</v>
      </c>
      <c r="FA140" s="2">
        <v>2999.72</v>
      </c>
      <c r="FB140" s="2">
        <v>283.62</v>
      </c>
      <c r="FC140" s="2">
        <v>3088.86</v>
      </c>
      <c r="FD140" s="20">
        <f t="shared" si="168"/>
        <v>6455.8000000000156</v>
      </c>
      <c r="FE140" s="2">
        <v>191.83</v>
      </c>
      <c r="FF140" s="2">
        <v>3180.64</v>
      </c>
      <c r="FG140" s="20">
        <f t="shared" si="169"/>
        <v>3275.1600000000158</v>
      </c>
      <c r="FH140" s="2">
        <v>97.32</v>
      </c>
      <c r="FI140" s="2">
        <v>3275.16</v>
      </c>
      <c r="FJ140" s="20">
        <f t="shared" si="170"/>
        <v>1.5916157281026244E-11</v>
      </c>
    </row>
    <row r="141" spans="1:166" ht="17.25" x14ac:dyDescent="0.4">
      <c r="A141" s="7">
        <v>600557400</v>
      </c>
      <c r="B141" s="7">
        <v>2012</v>
      </c>
      <c r="C141" s="6">
        <v>41456</v>
      </c>
      <c r="D141" s="16">
        <v>52932</v>
      </c>
      <c r="E141" s="9">
        <v>50000</v>
      </c>
      <c r="F141" s="9">
        <v>50000</v>
      </c>
      <c r="G141" s="8"/>
      <c r="H141" s="3">
        <v>4.5339999999999998E-2</v>
      </c>
      <c r="I141" s="40">
        <f>I144</f>
        <v>49237.31</v>
      </c>
      <c r="J141" s="40">
        <v>1169.1400000000001</v>
      </c>
      <c r="K141" s="40">
        <v>780.8</v>
      </c>
      <c r="L141" s="22">
        <v>48456.5</v>
      </c>
      <c r="M141" s="20">
        <v>1150.5999999999999</v>
      </c>
      <c r="N141" s="2"/>
      <c r="O141" s="2">
        <f t="shared" si="100"/>
        <v>48456.5</v>
      </c>
      <c r="P141" s="20">
        <v>1150.5999999999999</v>
      </c>
      <c r="R141" s="2">
        <v>1098.51</v>
      </c>
      <c r="S141" s="2">
        <v>399</v>
      </c>
      <c r="T141" s="2">
        <f t="shared" si="101"/>
        <v>48057.5</v>
      </c>
      <c r="U141" s="2">
        <v>1089.46</v>
      </c>
      <c r="V141" s="2">
        <v>408.05</v>
      </c>
      <c r="W141" s="2">
        <v>1080.21</v>
      </c>
      <c r="X141" s="2">
        <v>417.3</v>
      </c>
      <c r="Y141" s="2">
        <f t="shared" si="102"/>
        <v>47232.149999999994</v>
      </c>
      <c r="Z141" s="2">
        <v>1070.75</v>
      </c>
      <c r="AA141" s="2">
        <v>426.76</v>
      </c>
      <c r="AB141" s="2">
        <v>1061.08</v>
      </c>
      <c r="AC141" s="2">
        <v>436.43</v>
      </c>
      <c r="AD141" s="2">
        <f t="shared" si="103"/>
        <v>46368.959999999992</v>
      </c>
      <c r="AE141" s="2">
        <v>1051.18</v>
      </c>
      <c r="AF141" s="2">
        <v>446.33</v>
      </c>
      <c r="AG141" s="2">
        <v>1041.07</v>
      </c>
      <c r="AH141" s="2">
        <v>456.44</v>
      </c>
      <c r="AI141" s="2">
        <f t="shared" si="104"/>
        <v>45466.189999999988</v>
      </c>
      <c r="AJ141" s="2">
        <v>1030.72</v>
      </c>
      <c r="AK141" s="2">
        <v>466.79</v>
      </c>
      <c r="AL141" s="2">
        <v>1020.14</v>
      </c>
      <c r="AM141" s="2">
        <v>477.37</v>
      </c>
      <c r="AN141" s="2">
        <f t="shared" si="105"/>
        <v>44522.029999999984</v>
      </c>
      <c r="AO141" s="2">
        <v>1009.31</v>
      </c>
      <c r="AP141" s="2">
        <v>488.2</v>
      </c>
      <c r="AQ141" s="2">
        <v>998.25</v>
      </c>
      <c r="AR141" s="2">
        <v>499.26</v>
      </c>
      <c r="AS141" s="2">
        <f t="shared" si="106"/>
        <v>43534.569999999985</v>
      </c>
      <c r="AT141" s="2">
        <v>986.93</v>
      </c>
      <c r="AU141" s="2">
        <v>510.58</v>
      </c>
      <c r="AV141" s="2">
        <v>975.35</v>
      </c>
      <c r="AW141" s="2">
        <v>522.16</v>
      </c>
      <c r="AX141" s="2">
        <f t="shared" si="107"/>
        <v>42501.82999999998</v>
      </c>
      <c r="AY141" s="2">
        <v>963.52</v>
      </c>
      <c r="AZ141" s="2">
        <v>533.99</v>
      </c>
      <c r="BA141" s="2">
        <v>951.41</v>
      </c>
      <c r="BB141" s="2">
        <v>546.1</v>
      </c>
      <c r="BC141" s="2">
        <f t="shared" si="132"/>
        <v>41421.739999999983</v>
      </c>
      <c r="BD141" s="2">
        <v>939.03</v>
      </c>
      <c r="BE141" s="2">
        <v>558.48</v>
      </c>
      <c r="BF141" s="2">
        <v>926.37</v>
      </c>
      <c r="BG141" s="2">
        <v>571.14</v>
      </c>
      <c r="BH141" s="2">
        <f t="shared" si="133"/>
        <v>40292.119999999981</v>
      </c>
      <c r="BI141" s="2">
        <v>913.42</v>
      </c>
      <c r="BJ141" s="2">
        <v>584.09</v>
      </c>
      <c r="BK141" s="2">
        <v>900.18</v>
      </c>
      <c r="BL141" s="2">
        <v>597.33000000000004</v>
      </c>
      <c r="BM141" s="2">
        <f t="shared" si="136"/>
        <v>39110.699999999983</v>
      </c>
      <c r="BN141" s="2">
        <v>886.64</v>
      </c>
      <c r="BO141" s="2">
        <v>610.87</v>
      </c>
      <c r="BP141" s="2">
        <v>872.79</v>
      </c>
      <c r="BQ141" s="2">
        <v>624.72</v>
      </c>
      <c r="BR141" s="2">
        <f t="shared" si="137"/>
        <v>37875.109999999979</v>
      </c>
      <c r="BS141" s="2">
        <v>858.63</v>
      </c>
      <c r="BT141" s="2">
        <v>638.88</v>
      </c>
      <c r="BU141" s="2">
        <v>844.15</v>
      </c>
      <c r="BV141" s="2">
        <v>653.36</v>
      </c>
      <c r="BW141" s="2">
        <f t="shared" si="138"/>
        <v>36582.869999999981</v>
      </c>
      <c r="BX141" s="2">
        <v>829.33</v>
      </c>
      <c r="BY141" s="2">
        <v>668.18</v>
      </c>
      <c r="BZ141" s="2">
        <v>814.19</v>
      </c>
      <c r="CA141" s="2">
        <v>683.32</v>
      </c>
      <c r="CB141" s="2">
        <f t="shared" si="139"/>
        <v>35231.369999999981</v>
      </c>
      <c r="CC141" s="2">
        <v>798.7</v>
      </c>
      <c r="CD141" s="2">
        <v>698.82</v>
      </c>
      <c r="CE141" s="2">
        <v>782.85</v>
      </c>
      <c r="CF141" s="2">
        <v>714.66</v>
      </c>
      <c r="CG141" s="2">
        <f t="shared" si="140"/>
        <v>33817.889999999978</v>
      </c>
      <c r="CH141" s="2">
        <v>766.65</v>
      </c>
      <c r="CI141" s="2">
        <v>730.86</v>
      </c>
      <c r="CJ141" s="2">
        <v>750.08</v>
      </c>
      <c r="CK141" s="2">
        <v>747.43</v>
      </c>
      <c r="CL141" s="2">
        <f t="shared" si="141"/>
        <v>32339.599999999977</v>
      </c>
      <c r="CM141" s="2">
        <v>733.14</v>
      </c>
      <c r="CN141" s="2">
        <v>764.37</v>
      </c>
      <c r="CO141" s="2">
        <v>715.81</v>
      </c>
      <c r="CP141" s="2">
        <v>781.7</v>
      </c>
      <c r="CQ141" s="2">
        <f t="shared" si="142"/>
        <v>30793.529999999977</v>
      </c>
      <c r="CR141" s="2">
        <v>698.09</v>
      </c>
      <c r="CS141" s="2">
        <v>799.42</v>
      </c>
      <c r="CT141" s="2">
        <v>679.97</v>
      </c>
      <c r="CU141" s="2">
        <v>817.54</v>
      </c>
      <c r="CV141" s="2">
        <f t="shared" si="143"/>
        <v>29176.569999999978</v>
      </c>
      <c r="CW141" s="2">
        <v>661.43</v>
      </c>
      <c r="CX141" s="2">
        <v>836.08</v>
      </c>
      <c r="CY141" s="2">
        <v>642.48</v>
      </c>
      <c r="CZ141" s="2">
        <v>855.03</v>
      </c>
      <c r="DA141" s="2">
        <f t="shared" si="158"/>
        <v>27485.459999999977</v>
      </c>
      <c r="DB141" s="2">
        <v>623.1</v>
      </c>
      <c r="DC141" s="2">
        <v>874.41</v>
      </c>
      <c r="DD141" s="2">
        <v>603.27</v>
      </c>
      <c r="DE141" s="2">
        <v>894.24</v>
      </c>
      <c r="DF141" s="20">
        <f t="shared" si="159"/>
        <v>25716.809999999976</v>
      </c>
      <c r="DG141" s="2">
        <v>583</v>
      </c>
      <c r="DH141" s="2">
        <v>914.51</v>
      </c>
      <c r="DI141" s="2">
        <v>562.27</v>
      </c>
      <c r="DJ141" s="2">
        <v>935.24</v>
      </c>
      <c r="DK141" s="20">
        <f t="shared" si="160"/>
        <v>23867.059999999976</v>
      </c>
      <c r="DL141" s="2">
        <v>541.07000000000005</v>
      </c>
      <c r="DM141" s="2">
        <v>956.44</v>
      </c>
      <c r="DN141" s="2">
        <v>519.38</v>
      </c>
      <c r="DO141" s="2">
        <v>978.13</v>
      </c>
      <c r="DP141" s="20">
        <f t="shared" si="161"/>
        <v>21932.489999999976</v>
      </c>
      <c r="DQ141" s="2">
        <v>497.21</v>
      </c>
      <c r="DR141" s="2">
        <v>1000.3</v>
      </c>
      <c r="DS141" s="2">
        <v>474.53</v>
      </c>
      <c r="DT141" s="2">
        <v>1022.98</v>
      </c>
      <c r="DU141" s="20">
        <f t="shared" si="148"/>
        <v>19909.209999999977</v>
      </c>
      <c r="DV141" s="2">
        <v>451.34</v>
      </c>
      <c r="DW141" s="2">
        <v>1046.17</v>
      </c>
      <c r="DX141" s="2">
        <v>427.63</v>
      </c>
      <c r="DY141" s="2">
        <v>1069.8800000000001</v>
      </c>
      <c r="DZ141" s="20">
        <f t="shared" si="162"/>
        <v>17793.159999999978</v>
      </c>
      <c r="EA141" s="2">
        <v>403.37</v>
      </c>
      <c r="EB141" s="2">
        <v>1094.1400000000001</v>
      </c>
      <c r="EC141" s="2">
        <v>378.57</v>
      </c>
      <c r="ED141" s="2">
        <v>1118.94</v>
      </c>
      <c r="EE141" s="20">
        <f t="shared" si="163"/>
        <v>15580.079999999978</v>
      </c>
      <c r="EF141" s="2">
        <v>353.2</v>
      </c>
      <c r="EG141" s="2">
        <v>1144.31</v>
      </c>
      <c r="EH141" s="2">
        <v>327.26</v>
      </c>
      <c r="EI141" s="2">
        <v>1170.25</v>
      </c>
      <c r="EJ141" s="20">
        <f t="shared" si="164"/>
        <v>13265.519999999979</v>
      </c>
      <c r="EK141" s="2">
        <v>300.73</v>
      </c>
      <c r="EL141" s="2">
        <v>1196.78</v>
      </c>
      <c r="EM141" s="2">
        <v>273.60000000000002</v>
      </c>
      <c r="EN141" s="2">
        <v>1223.9100000000001</v>
      </c>
      <c r="EO141" s="20">
        <f t="shared" si="165"/>
        <v>10844.829999999978</v>
      </c>
      <c r="EP141" s="2">
        <v>245.85</v>
      </c>
      <c r="EQ141" s="2">
        <v>1251.6600000000001</v>
      </c>
      <c r="ER141" s="2">
        <v>217.48</v>
      </c>
      <c r="ES141" s="2">
        <v>1280.03</v>
      </c>
      <c r="ET141" s="20">
        <f t="shared" si="166"/>
        <v>8313.1399999999776</v>
      </c>
      <c r="EU141" s="2">
        <v>188.46</v>
      </c>
      <c r="EV141" s="2">
        <v>1309.05</v>
      </c>
      <c r="EW141" s="2">
        <v>158.78</v>
      </c>
      <c r="EX141" s="2">
        <v>1338.73</v>
      </c>
      <c r="EY141" s="20">
        <f t="shared" si="167"/>
        <v>5665.3599999999769</v>
      </c>
      <c r="EZ141" s="2">
        <v>128.43</v>
      </c>
      <c r="FA141" s="2">
        <v>1369.08</v>
      </c>
      <c r="FB141" s="2">
        <v>97.4</v>
      </c>
      <c r="FC141" s="2">
        <v>1400.11</v>
      </c>
      <c r="FD141" s="20">
        <f t="shared" si="168"/>
        <v>2896.1699999999773</v>
      </c>
      <c r="FE141" s="2">
        <v>65.66</v>
      </c>
      <c r="FF141" s="2">
        <v>1431.85</v>
      </c>
      <c r="FG141" s="20">
        <f t="shared" si="169"/>
        <v>1464.3199999999774</v>
      </c>
      <c r="FH141" s="2">
        <v>33.200000000000003</v>
      </c>
      <c r="FI141" s="2">
        <v>1464.32</v>
      </c>
      <c r="FJ141" s="20">
        <f t="shared" si="170"/>
        <v>-2.2509993868879974E-11</v>
      </c>
    </row>
    <row r="142" spans="1:166" ht="17.25" x14ac:dyDescent="0.4">
      <c r="A142" s="7">
        <v>600558900</v>
      </c>
      <c r="B142" s="7">
        <v>2012</v>
      </c>
      <c r="C142" s="6">
        <v>41456</v>
      </c>
      <c r="D142" s="16">
        <v>52932</v>
      </c>
      <c r="E142" s="9">
        <v>100000</v>
      </c>
      <c r="F142" s="9">
        <v>100000</v>
      </c>
      <c r="G142" s="8"/>
      <c r="H142" s="3">
        <v>4.5339999999999998E-2</v>
      </c>
      <c r="I142" s="40">
        <v>98474.61</v>
      </c>
      <c r="J142" s="40">
        <v>2338.2800000000002</v>
      </c>
      <c r="K142" s="40">
        <v>1561.61</v>
      </c>
      <c r="L142" s="22">
        <v>96913</v>
      </c>
      <c r="M142" s="20">
        <v>2301.1999999999998</v>
      </c>
      <c r="N142" s="2"/>
      <c r="O142" s="2">
        <f t="shared" si="100"/>
        <v>96913</v>
      </c>
      <c r="P142" s="20">
        <v>2301.1999999999998</v>
      </c>
      <c r="R142" s="2">
        <v>2197.02</v>
      </c>
      <c r="S142" s="2">
        <v>798</v>
      </c>
      <c r="T142" s="2">
        <f t="shared" si="101"/>
        <v>96115</v>
      </c>
      <c r="U142" s="2">
        <v>2178.9299999999998</v>
      </c>
      <c r="V142" s="2">
        <v>816.09</v>
      </c>
      <c r="W142" s="2">
        <v>2160.4299999999998</v>
      </c>
      <c r="X142" s="2">
        <v>834.59</v>
      </c>
      <c r="Y142" s="2">
        <f t="shared" si="102"/>
        <v>94464.320000000007</v>
      </c>
      <c r="Z142" s="2">
        <v>2141.5100000000002</v>
      </c>
      <c r="AA142" s="2">
        <v>853.51</v>
      </c>
      <c r="AB142" s="2">
        <v>2122.16</v>
      </c>
      <c r="AC142" s="2">
        <v>872.86</v>
      </c>
      <c r="AD142" s="2">
        <f t="shared" si="103"/>
        <v>92737.950000000012</v>
      </c>
      <c r="AE142" s="2">
        <v>2102.37</v>
      </c>
      <c r="AF142" s="2">
        <v>892.65</v>
      </c>
      <c r="AG142" s="2">
        <v>2082.13</v>
      </c>
      <c r="AH142" s="2">
        <v>912.89</v>
      </c>
      <c r="AI142" s="2">
        <f t="shared" si="104"/>
        <v>90932.410000000018</v>
      </c>
      <c r="AJ142" s="2">
        <v>2061.44</v>
      </c>
      <c r="AK142" s="2">
        <v>933.58</v>
      </c>
      <c r="AL142" s="2">
        <v>2040.27</v>
      </c>
      <c r="AM142" s="2">
        <v>954.75</v>
      </c>
      <c r="AN142" s="2">
        <f t="shared" si="105"/>
        <v>89044.080000000016</v>
      </c>
      <c r="AO142" s="2">
        <v>2018.63</v>
      </c>
      <c r="AP142" s="2">
        <v>976.39</v>
      </c>
      <c r="AQ142" s="2">
        <v>1996.49</v>
      </c>
      <c r="AR142" s="2">
        <v>998.53</v>
      </c>
      <c r="AS142" s="2">
        <f t="shared" si="106"/>
        <v>87069.160000000018</v>
      </c>
      <c r="AT142" s="2">
        <v>1973.86</v>
      </c>
      <c r="AU142" s="2">
        <v>1021.16</v>
      </c>
      <c r="AV142" s="2">
        <v>1950.71</v>
      </c>
      <c r="AW142" s="2">
        <v>1044.31</v>
      </c>
      <c r="AX142" s="2">
        <f t="shared" si="107"/>
        <v>85003.690000000017</v>
      </c>
      <c r="AY142" s="2">
        <v>1927.03</v>
      </c>
      <c r="AZ142" s="2">
        <v>1067.99</v>
      </c>
      <c r="BA142" s="2">
        <v>1902.82</v>
      </c>
      <c r="BB142" s="2">
        <v>1092.2</v>
      </c>
      <c r="BC142" s="2">
        <f t="shared" si="132"/>
        <v>82843.500000000015</v>
      </c>
      <c r="BD142" s="2">
        <v>1878.06</v>
      </c>
      <c r="BE142" s="2">
        <v>1116.96</v>
      </c>
      <c r="BF142" s="2">
        <v>1852.74</v>
      </c>
      <c r="BG142" s="2">
        <v>1142.28</v>
      </c>
      <c r="BH142" s="2">
        <f t="shared" si="133"/>
        <v>80584.260000000009</v>
      </c>
      <c r="BI142" s="2">
        <v>1826.84</v>
      </c>
      <c r="BJ142" s="2">
        <v>1168.18</v>
      </c>
      <c r="BK142" s="2">
        <v>1800.36</v>
      </c>
      <c r="BL142" s="2">
        <v>1194.6600000000001</v>
      </c>
      <c r="BM142" s="2">
        <f t="shared" si="136"/>
        <v>78221.420000000013</v>
      </c>
      <c r="BN142" s="2">
        <v>1773.28</v>
      </c>
      <c r="BO142" s="2">
        <v>1221.74</v>
      </c>
      <c r="BP142" s="2">
        <v>1745.58</v>
      </c>
      <c r="BQ142" s="2">
        <v>1249.44</v>
      </c>
      <c r="BR142" s="2">
        <f t="shared" si="137"/>
        <v>75750.240000000005</v>
      </c>
      <c r="BS142" s="2">
        <v>1717.26</v>
      </c>
      <c r="BT142" s="2">
        <v>1277.76</v>
      </c>
      <c r="BU142" s="2">
        <v>1688.29</v>
      </c>
      <c r="BV142" s="2">
        <v>1306.73</v>
      </c>
      <c r="BW142" s="2">
        <f t="shared" si="138"/>
        <v>73165.750000000015</v>
      </c>
      <c r="BX142" s="2">
        <v>1658.67</v>
      </c>
      <c r="BY142" s="2">
        <v>1336.35</v>
      </c>
      <c r="BZ142" s="2">
        <v>1628.37</v>
      </c>
      <c r="CA142" s="2">
        <v>1366.65</v>
      </c>
      <c r="CB142" s="2">
        <f t="shared" si="139"/>
        <v>70462.750000000015</v>
      </c>
      <c r="CC142" s="2">
        <v>1597.39</v>
      </c>
      <c r="CD142" s="2">
        <v>1397.63</v>
      </c>
      <c r="CE142" s="2">
        <v>1565.71</v>
      </c>
      <c r="CF142" s="2">
        <v>1429.31</v>
      </c>
      <c r="CG142" s="2">
        <f t="shared" si="140"/>
        <v>67635.810000000012</v>
      </c>
      <c r="CH142" s="2">
        <v>1533.3</v>
      </c>
      <c r="CI142" s="2">
        <v>1461.72</v>
      </c>
      <c r="CJ142" s="2">
        <v>1500.17</v>
      </c>
      <c r="CK142" s="2">
        <v>1494.85</v>
      </c>
      <c r="CL142" s="2">
        <f t="shared" si="141"/>
        <v>64679.240000000013</v>
      </c>
      <c r="CM142" s="2">
        <v>1466.28</v>
      </c>
      <c r="CN142" s="2">
        <v>1528.74</v>
      </c>
      <c r="CO142" s="2">
        <v>1431.62</v>
      </c>
      <c r="CP142" s="2">
        <v>1563.4</v>
      </c>
      <c r="CQ142" s="2">
        <f t="shared" si="142"/>
        <v>61587.100000000013</v>
      </c>
      <c r="CR142" s="2">
        <v>1396.18</v>
      </c>
      <c r="CS142" s="2">
        <v>1598.84</v>
      </c>
      <c r="CT142" s="2">
        <v>1359.93</v>
      </c>
      <c r="CU142" s="2">
        <v>1635.09</v>
      </c>
      <c r="CV142" s="2">
        <f t="shared" si="143"/>
        <v>58353.17000000002</v>
      </c>
      <c r="CW142" s="2">
        <v>1322.87</v>
      </c>
      <c r="CX142" s="2">
        <v>1672.15</v>
      </c>
      <c r="CY142" s="2">
        <v>1284.96</v>
      </c>
      <c r="CZ142" s="2">
        <v>1710.06</v>
      </c>
      <c r="DA142" s="2">
        <f t="shared" si="158"/>
        <v>54970.960000000021</v>
      </c>
      <c r="DB142" s="2">
        <v>1246.19</v>
      </c>
      <c r="DC142" s="2">
        <v>1748.83</v>
      </c>
      <c r="DD142" s="2">
        <v>1206.55</v>
      </c>
      <c r="DE142" s="2">
        <v>1788.48</v>
      </c>
      <c r="DF142" s="20">
        <f t="shared" si="159"/>
        <v>51433.650000000016</v>
      </c>
      <c r="DG142" s="2">
        <v>1166</v>
      </c>
      <c r="DH142" s="2">
        <v>1829.02</v>
      </c>
      <c r="DI142" s="2">
        <v>1124.54</v>
      </c>
      <c r="DJ142" s="2">
        <v>1870.48</v>
      </c>
      <c r="DK142" s="20">
        <f t="shared" si="160"/>
        <v>47734.150000000016</v>
      </c>
      <c r="DL142" s="2">
        <v>1082.1300000000001</v>
      </c>
      <c r="DM142" s="2">
        <v>1912.89</v>
      </c>
      <c r="DN142" s="2">
        <v>1038.77</v>
      </c>
      <c r="DO142" s="2">
        <v>1956.25</v>
      </c>
      <c r="DP142" s="20">
        <f t="shared" si="161"/>
        <v>43865.010000000017</v>
      </c>
      <c r="DQ142" s="2">
        <v>994.42</v>
      </c>
      <c r="DR142" s="2">
        <v>2000.6</v>
      </c>
      <c r="DS142" s="2">
        <v>949.07</v>
      </c>
      <c r="DT142" s="2">
        <v>2045.95</v>
      </c>
      <c r="DU142" s="20">
        <f t="shared" si="148"/>
        <v>39818.460000000021</v>
      </c>
      <c r="DV142" s="2">
        <v>902.68</v>
      </c>
      <c r="DW142" s="2">
        <v>2092.34</v>
      </c>
      <c r="DX142" s="2">
        <v>855.25</v>
      </c>
      <c r="DY142" s="2">
        <v>2139.77</v>
      </c>
      <c r="DZ142" s="20">
        <f t="shared" si="162"/>
        <v>35586.350000000028</v>
      </c>
      <c r="EA142" s="2">
        <v>806.74</v>
      </c>
      <c r="EB142" s="2">
        <v>2188.2800000000002</v>
      </c>
      <c r="EC142" s="2">
        <v>757.13</v>
      </c>
      <c r="ED142" s="2">
        <v>2237.89</v>
      </c>
      <c r="EE142" s="20">
        <f t="shared" si="163"/>
        <v>31160.180000000029</v>
      </c>
      <c r="EF142" s="2">
        <v>706.4</v>
      </c>
      <c r="EG142" s="2">
        <v>2288.62</v>
      </c>
      <c r="EH142" s="2">
        <v>654.52499999999998</v>
      </c>
      <c r="EI142" s="2">
        <v>2340.5</v>
      </c>
      <c r="EJ142" s="20">
        <f t="shared" si="164"/>
        <v>26531.06000000003</v>
      </c>
      <c r="EK142" s="2">
        <v>601.46</v>
      </c>
      <c r="EL142" s="2">
        <v>2393.56</v>
      </c>
      <c r="EM142" s="2">
        <v>547.20000000000005</v>
      </c>
      <c r="EN142" s="2">
        <v>2447.8200000000002</v>
      </c>
      <c r="EO142" s="20">
        <f t="shared" si="165"/>
        <v>21689.680000000029</v>
      </c>
      <c r="EP142" s="2">
        <v>491.7</v>
      </c>
      <c r="EQ142" s="2">
        <v>2503.3200000000002</v>
      </c>
      <c r="ER142" s="2">
        <v>434.95</v>
      </c>
      <c r="ES142" s="2">
        <v>2560.0700000000002</v>
      </c>
      <c r="ET142" s="20">
        <f t="shared" si="166"/>
        <v>16626.29000000003</v>
      </c>
      <c r="EU142" s="2">
        <v>376.92</v>
      </c>
      <c r="EV142" s="2">
        <v>2618.1</v>
      </c>
      <c r="EW142" s="2">
        <v>317.57</v>
      </c>
      <c r="EX142" s="2">
        <v>2677.46</v>
      </c>
      <c r="EY142" s="20">
        <f t="shared" si="167"/>
        <v>11330.730000000029</v>
      </c>
      <c r="EZ142" s="2">
        <v>256.87</v>
      </c>
      <c r="FA142" s="2">
        <v>2738.15</v>
      </c>
      <c r="FB142" s="2">
        <v>194.79</v>
      </c>
      <c r="FC142" s="2">
        <v>2800.23</v>
      </c>
      <c r="FD142" s="20">
        <f t="shared" si="168"/>
        <v>5792.3500000000295</v>
      </c>
      <c r="FE142" s="2">
        <v>131.31</v>
      </c>
      <c r="FF142" s="2">
        <v>2863.71</v>
      </c>
      <c r="FG142" s="20">
        <f t="shared" si="169"/>
        <v>2928.6400000000294</v>
      </c>
      <c r="FH142" s="2">
        <v>66.39</v>
      </c>
      <c r="FI142" s="2">
        <v>2928.64</v>
      </c>
      <c r="FJ142" s="20">
        <f t="shared" si="170"/>
        <v>2.9558577807620168E-11</v>
      </c>
    </row>
    <row r="143" spans="1:166" ht="17.25" x14ac:dyDescent="0.4">
      <c r="A143" s="7">
        <v>600559600</v>
      </c>
      <c r="B143" s="7">
        <v>2012</v>
      </c>
      <c r="C143" s="6">
        <v>41456</v>
      </c>
      <c r="D143" s="16">
        <v>52932</v>
      </c>
      <c r="E143" s="9">
        <v>100000</v>
      </c>
      <c r="F143" s="9">
        <v>100000</v>
      </c>
      <c r="G143" s="8"/>
      <c r="H143" s="3">
        <v>4.5339999999999998E-2</v>
      </c>
      <c r="I143" s="40">
        <f>I142</f>
        <v>98474.61</v>
      </c>
      <c r="J143" s="40">
        <v>2338.2800000000002</v>
      </c>
      <c r="K143" s="40">
        <v>1561.61</v>
      </c>
      <c r="L143" s="22">
        <f>L142</f>
        <v>96913</v>
      </c>
      <c r="M143" s="36">
        <f>M142</f>
        <v>2301.1999999999998</v>
      </c>
      <c r="N143" s="5"/>
      <c r="O143" s="2">
        <f t="shared" si="100"/>
        <v>96913</v>
      </c>
      <c r="P143" s="20">
        <f t="shared" ref="P143" si="171">P142</f>
        <v>2301.1999999999998</v>
      </c>
      <c r="Q143" s="5"/>
      <c r="R143" s="36">
        <f>R142</f>
        <v>2197.02</v>
      </c>
      <c r="S143" s="36">
        <f t="shared" ref="S143:CD143" si="172">S142</f>
        <v>798</v>
      </c>
      <c r="T143" s="36">
        <f t="shared" si="172"/>
        <v>96115</v>
      </c>
      <c r="U143" s="36">
        <f t="shared" si="172"/>
        <v>2178.9299999999998</v>
      </c>
      <c r="V143" s="36">
        <f t="shared" si="172"/>
        <v>816.09</v>
      </c>
      <c r="W143" s="36">
        <f t="shared" si="172"/>
        <v>2160.4299999999998</v>
      </c>
      <c r="X143" s="36">
        <f t="shared" si="172"/>
        <v>834.59</v>
      </c>
      <c r="Y143" s="36">
        <f t="shared" si="172"/>
        <v>94464.320000000007</v>
      </c>
      <c r="Z143" s="36">
        <f t="shared" si="172"/>
        <v>2141.5100000000002</v>
      </c>
      <c r="AA143" s="36">
        <f t="shared" si="172"/>
        <v>853.51</v>
      </c>
      <c r="AB143" s="36">
        <f t="shared" si="172"/>
        <v>2122.16</v>
      </c>
      <c r="AC143" s="36">
        <f t="shared" si="172"/>
        <v>872.86</v>
      </c>
      <c r="AD143" s="36">
        <f t="shared" si="172"/>
        <v>92737.950000000012</v>
      </c>
      <c r="AE143" s="36">
        <f t="shared" si="172"/>
        <v>2102.37</v>
      </c>
      <c r="AF143" s="36">
        <f t="shared" si="172"/>
        <v>892.65</v>
      </c>
      <c r="AG143" s="36">
        <f t="shared" si="172"/>
        <v>2082.13</v>
      </c>
      <c r="AH143" s="36">
        <f t="shared" si="172"/>
        <v>912.89</v>
      </c>
      <c r="AI143" s="36">
        <f t="shared" si="172"/>
        <v>90932.410000000018</v>
      </c>
      <c r="AJ143" s="36">
        <f t="shared" si="172"/>
        <v>2061.44</v>
      </c>
      <c r="AK143" s="36">
        <f t="shared" si="172"/>
        <v>933.58</v>
      </c>
      <c r="AL143" s="36">
        <f t="shared" si="172"/>
        <v>2040.27</v>
      </c>
      <c r="AM143" s="36">
        <f t="shared" si="172"/>
        <v>954.75</v>
      </c>
      <c r="AN143" s="36">
        <f t="shared" si="172"/>
        <v>89044.080000000016</v>
      </c>
      <c r="AO143" s="36">
        <f t="shared" si="172"/>
        <v>2018.63</v>
      </c>
      <c r="AP143" s="36">
        <f t="shared" si="172"/>
        <v>976.39</v>
      </c>
      <c r="AQ143" s="36">
        <f t="shared" si="172"/>
        <v>1996.49</v>
      </c>
      <c r="AR143" s="36">
        <f t="shared" si="172"/>
        <v>998.53</v>
      </c>
      <c r="AS143" s="36">
        <f t="shared" si="172"/>
        <v>87069.160000000018</v>
      </c>
      <c r="AT143" s="36">
        <f t="shared" si="172"/>
        <v>1973.86</v>
      </c>
      <c r="AU143" s="36">
        <f t="shared" si="172"/>
        <v>1021.16</v>
      </c>
      <c r="AV143" s="36">
        <f t="shared" si="172"/>
        <v>1950.71</v>
      </c>
      <c r="AW143" s="36">
        <f t="shared" si="172"/>
        <v>1044.31</v>
      </c>
      <c r="AX143" s="36">
        <f t="shared" si="172"/>
        <v>85003.690000000017</v>
      </c>
      <c r="AY143" s="36">
        <f t="shared" si="172"/>
        <v>1927.03</v>
      </c>
      <c r="AZ143" s="36">
        <f t="shared" si="172"/>
        <v>1067.99</v>
      </c>
      <c r="BA143" s="36">
        <f t="shared" si="172"/>
        <v>1902.82</v>
      </c>
      <c r="BB143" s="36">
        <f t="shared" si="172"/>
        <v>1092.2</v>
      </c>
      <c r="BC143" s="36">
        <f t="shared" si="172"/>
        <v>82843.500000000015</v>
      </c>
      <c r="BD143" s="36">
        <f t="shared" si="172"/>
        <v>1878.06</v>
      </c>
      <c r="BE143" s="36">
        <f t="shared" si="172"/>
        <v>1116.96</v>
      </c>
      <c r="BF143" s="36">
        <f t="shared" si="172"/>
        <v>1852.74</v>
      </c>
      <c r="BG143" s="36">
        <f t="shared" si="172"/>
        <v>1142.28</v>
      </c>
      <c r="BH143" s="36">
        <f t="shared" si="172"/>
        <v>80584.260000000009</v>
      </c>
      <c r="BI143" s="36">
        <f t="shared" si="172"/>
        <v>1826.84</v>
      </c>
      <c r="BJ143" s="36">
        <f t="shared" si="172"/>
        <v>1168.18</v>
      </c>
      <c r="BK143" s="36">
        <f t="shared" si="172"/>
        <v>1800.36</v>
      </c>
      <c r="BL143" s="36">
        <f t="shared" si="172"/>
        <v>1194.6600000000001</v>
      </c>
      <c r="BM143" s="36">
        <f t="shared" si="172"/>
        <v>78221.420000000013</v>
      </c>
      <c r="BN143" s="36">
        <f t="shared" si="172"/>
        <v>1773.28</v>
      </c>
      <c r="BO143" s="36">
        <f t="shared" si="172"/>
        <v>1221.74</v>
      </c>
      <c r="BP143" s="36">
        <f t="shared" si="172"/>
        <v>1745.58</v>
      </c>
      <c r="BQ143" s="36">
        <f t="shared" si="172"/>
        <v>1249.44</v>
      </c>
      <c r="BR143" s="36">
        <f t="shared" si="172"/>
        <v>75750.240000000005</v>
      </c>
      <c r="BS143" s="36">
        <f t="shared" si="172"/>
        <v>1717.26</v>
      </c>
      <c r="BT143" s="36">
        <f t="shared" si="172"/>
        <v>1277.76</v>
      </c>
      <c r="BU143" s="36">
        <f t="shared" si="172"/>
        <v>1688.29</v>
      </c>
      <c r="BV143" s="36">
        <f t="shared" si="172"/>
        <v>1306.73</v>
      </c>
      <c r="BW143" s="36">
        <f t="shared" si="172"/>
        <v>73165.750000000015</v>
      </c>
      <c r="BX143" s="36">
        <f t="shared" si="172"/>
        <v>1658.67</v>
      </c>
      <c r="BY143" s="36">
        <f t="shared" si="172"/>
        <v>1336.35</v>
      </c>
      <c r="BZ143" s="36">
        <f t="shared" si="172"/>
        <v>1628.37</v>
      </c>
      <c r="CA143" s="36">
        <f t="shared" si="172"/>
        <v>1366.65</v>
      </c>
      <c r="CB143" s="36">
        <f t="shared" si="172"/>
        <v>70462.750000000015</v>
      </c>
      <c r="CC143" s="36">
        <f t="shared" si="172"/>
        <v>1597.39</v>
      </c>
      <c r="CD143" s="36">
        <f t="shared" si="172"/>
        <v>1397.63</v>
      </c>
      <c r="CE143" s="36">
        <f t="shared" ref="CE143:EP143" si="173">CE142</f>
        <v>1565.71</v>
      </c>
      <c r="CF143" s="36">
        <f t="shared" si="173"/>
        <v>1429.31</v>
      </c>
      <c r="CG143" s="36">
        <f t="shared" si="173"/>
        <v>67635.810000000012</v>
      </c>
      <c r="CH143" s="36">
        <f t="shared" si="173"/>
        <v>1533.3</v>
      </c>
      <c r="CI143" s="36">
        <f t="shared" si="173"/>
        <v>1461.72</v>
      </c>
      <c r="CJ143" s="36">
        <f t="shared" si="173"/>
        <v>1500.17</v>
      </c>
      <c r="CK143" s="36">
        <f t="shared" si="173"/>
        <v>1494.85</v>
      </c>
      <c r="CL143" s="36">
        <f t="shared" si="173"/>
        <v>64679.240000000013</v>
      </c>
      <c r="CM143" s="36">
        <f t="shared" si="173"/>
        <v>1466.28</v>
      </c>
      <c r="CN143" s="36">
        <f t="shared" si="173"/>
        <v>1528.74</v>
      </c>
      <c r="CO143" s="36">
        <f t="shared" si="173"/>
        <v>1431.62</v>
      </c>
      <c r="CP143" s="36">
        <f t="shared" si="173"/>
        <v>1563.4</v>
      </c>
      <c r="CQ143" s="36">
        <f t="shared" si="173"/>
        <v>61587.100000000013</v>
      </c>
      <c r="CR143" s="36">
        <f t="shared" si="173"/>
        <v>1396.18</v>
      </c>
      <c r="CS143" s="36">
        <f t="shared" si="173"/>
        <v>1598.84</v>
      </c>
      <c r="CT143" s="36">
        <f t="shared" si="173"/>
        <v>1359.93</v>
      </c>
      <c r="CU143" s="36">
        <f t="shared" si="173"/>
        <v>1635.09</v>
      </c>
      <c r="CV143" s="36">
        <f t="shared" si="173"/>
        <v>58353.17000000002</v>
      </c>
      <c r="CW143" s="36">
        <f t="shared" si="173"/>
        <v>1322.87</v>
      </c>
      <c r="CX143" s="36">
        <f t="shared" si="173"/>
        <v>1672.15</v>
      </c>
      <c r="CY143" s="36">
        <f t="shared" si="173"/>
        <v>1284.96</v>
      </c>
      <c r="CZ143" s="36">
        <f t="shared" si="173"/>
        <v>1710.06</v>
      </c>
      <c r="DA143" s="36">
        <f t="shared" si="173"/>
        <v>54970.960000000021</v>
      </c>
      <c r="DB143" s="36">
        <f t="shared" si="173"/>
        <v>1246.19</v>
      </c>
      <c r="DC143" s="36">
        <f t="shared" si="173"/>
        <v>1748.83</v>
      </c>
      <c r="DD143" s="36">
        <f t="shared" si="173"/>
        <v>1206.55</v>
      </c>
      <c r="DE143" s="36">
        <f t="shared" si="173"/>
        <v>1788.48</v>
      </c>
      <c r="DF143" s="36">
        <f t="shared" si="173"/>
        <v>51433.650000000016</v>
      </c>
      <c r="DG143" s="36">
        <f t="shared" si="173"/>
        <v>1166</v>
      </c>
      <c r="DH143" s="36">
        <f t="shared" si="173"/>
        <v>1829.02</v>
      </c>
      <c r="DI143" s="36">
        <f t="shared" si="173"/>
        <v>1124.54</v>
      </c>
      <c r="DJ143" s="36">
        <f t="shared" si="173"/>
        <v>1870.48</v>
      </c>
      <c r="DK143" s="36">
        <f t="shared" si="173"/>
        <v>47734.150000000016</v>
      </c>
      <c r="DL143" s="36">
        <f t="shared" si="173"/>
        <v>1082.1300000000001</v>
      </c>
      <c r="DM143" s="36">
        <f t="shared" si="173"/>
        <v>1912.89</v>
      </c>
      <c r="DN143" s="36">
        <f t="shared" si="173"/>
        <v>1038.77</v>
      </c>
      <c r="DO143" s="36">
        <f t="shared" si="173"/>
        <v>1956.25</v>
      </c>
      <c r="DP143" s="36">
        <f t="shared" si="173"/>
        <v>43865.010000000017</v>
      </c>
      <c r="DQ143" s="36">
        <f t="shared" si="173"/>
        <v>994.42</v>
      </c>
      <c r="DR143" s="36">
        <f t="shared" si="173"/>
        <v>2000.6</v>
      </c>
      <c r="DS143" s="36">
        <f t="shared" si="173"/>
        <v>949.07</v>
      </c>
      <c r="DT143" s="36">
        <f t="shared" si="173"/>
        <v>2045.95</v>
      </c>
      <c r="DU143" s="36">
        <f t="shared" si="173"/>
        <v>39818.460000000021</v>
      </c>
      <c r="DV143" s="36">
        <f t="shared" si="173"/>
        <v>902.68</v>
      </c>
      <c r="DW143" s="36">
        <f t="shared" si="173"/>
        <v>2092.34</v>
      </c>
      <c r="DX143" s="36">
        <f t="shared" si="173"/>
        <v>855.25</v>
      </c>
      <c r="DY143" s="36">
        <f t="shared" si="173"/>
        <v>2139.77</v>
      </c>
      <c r="DZ143" s="36">
        <f t="shared" si="173"/>
        <v>35586.350000000028</v>
      </c>
      <c r="EA143" s="36">
        <f t="shared" si="173"/>
        <v>806.74</v>
      </c>
      <c r="EB143" s="36">
        <f t="shared" si="173"/>
        <v>2188.2800000000002</v>
      </c>
      <c r="EC143" s="36">
        <f t="shared" si="173"/>
        <v>757.13</v>
      </c>
      <c r="ED143" s="36">
        <f t="shared" si="173"/>
        <v>2237.89</v>
      </c>
      <c r="EE143" s="36">
        <f t="shared" si="173"/>
        <v>31160.180000000029</v>
      </c>
      <c r="EF143" s="36">
        <f t="shared" si="173"/>
        <v>706.4</v>
      </c>
      <c r="EG143" s="36">
        <f t="shared" si="173"/>
        <v>2288.62</v>
      </c>
      <c r="EH143" s="36">
        <f t="shared" si="173"/>
        <v>654.52499999999998</v>
      </c>
      <c r="EI143" s="36">
        <f t="shared" si="173"/>
        <v>2340.5</v>
      </c>
      <c r="EJ143" s="36">
        <f t="shared" si="173"/>
        <v>26531.06000000003</v>
      </c>
      <c r="EK143" s="36">
        <f t="shared" si="173"/>
        <v>601.46</v>
      </c>
      <c r="EL143" s="36">
        <f t="shared" si="173"/>
        <v>2393.56</v>
      </c>
      <c r="EM143" s="36">
        <f t="shared" si="173"/>
        <v>547.20000000000005</v>
      </c>
      <c r="EN143" s="36">
        <f t="shared" si="173"/>
        <v>2447.8200000000002</v>
      </c>
      <c r="EO143" s="36">
        <f t="shared" si="173"/>
        <v>21689.680000000029</v>
      </c>
      <c r="EP143" s="36">
        <f t="shared" si="173"/>
        <v>491.7</v>
      </c>
      <c r="EQ143" s="36">
        <f t="shared" ref="EQ143:FJ143" si="174">EQ142</f>
        <v>2503.3200000000002</v>
      </c>
      <c r="ER143" s="36">
        <f t="shared" si="174"/>
        <v>434.95</v>
      </c>
      <c r="ES143" s="36">
        <f t="shared" si="174"/>
        <v>2560.0700000000002</v>
      </c>
      <c r="ET143" s="36">
        <f t="shared" si="174"/>
        <v>16626.29000000003</v>
      </c>
      <c r="EU143" s="36">
        <f t="shared" si="174"/>
        <v>376.92</v>
      </c>
      <c r="EV143" s="36">
        <f t="shared" si="174"/>
        <v>2618.1</v>
      </c>
      <c r="EW143" s="36">
        <f t="shared" si="174"/>
        <v>317.57</v>
      </c>
      <c r="EX143" s="36">
        <f t="shared" si="174"/>
        <v>2677.46</v>
      </c>
      <c r="EY143" s="36">
        <f t="shared" si="174"/>
        <v>11330.730000000029</v>
      </c>
      <c r="EZ143" s="36">
        <f t="shared" si="174"/>
        <v>256.87</v>
      </c>
      <c r="FA143" s="36">
        <f t="shared" si="174"/>
        <v>2738.15</v>
      </c>
      <c r="FB143" s="36">
        <f t="shared" si="174"/>
        <v>194.79</v>
      </c>
      <c r="FC143" s="36">
        <f t="shared" si="174"/>
        <v>2800.23</v>
      </c>
      <c r="FD143" s="36">
        <f t="shared" si="174"/>
        <v>5792.3500000000295</v>
      </c>
      <c r="FE143" s="36">
        <f t="shared" si="174"/>
        <v>131.31</v>
      </c>
      <c r="FF143" s="36">
        <f t="shared" si="174"/>
        <v>2863.71</v>
      </c>
      <c r="FG143" s="36">
        <f t="shared" si="174"/>
        <v>2928.6400000000294</v>
      </c>
      <c r="FH143" s="36">
        <f t="shared" si="174"/>
        <v>66.39</v>
      </c>
      <c r="FI143" s="36">
        <f t="shared" si="174"/>
        <v>2928.64</v>
      </c>
      <c r="FJ143" s="36">
        <f t="shared" si="174"/>
        <v>2.9558577807620168E-11</v>
      </c>
    </row>
    <row r="144" spans="1:166" ht="17.25" x14ac:dyDescent="0.4">
      <c r="A144" s="7">
        <v>600557400</v>
      </c>
      <c r="B144" s="7">
        <v>2012</v>
      </c>
      <c r="C144" s="6">
        <v>41456</v>
      </c>
      <c r="D144" s="16">
        <v>52932</v>
      </c>
      <c r="E144" s="9">
        <v>50000</v>
      </c>
      <c r="F144" s="9">
        <v>50000</v>
      </c>
      <c r="G144" s="8"/>
      <c r="H144" s="3">
        <v>4.5339999999999998E-2</v>
      </c>
      <c r="I144" s="40">
        <v>49237.31</v>
      </c>
      <c r="J144" s="40">
        <v>1169.1400000000001</v>
      </c>
      <c r="K144" s="40">
        <v>780.8</v>
      </c>
      <c r="L144" s="22">
        <f>L141</f>
        <v>48456.5</v>
      </c>
      <c r="M144" s="36">
        <f>M141</f>
        <v>1150.5999999999999</v>
      </c>
      <c r="N144" s="5"/>
      <c r="O144" s="2">
        <f t="shared" si="100"/>
        <v>48456.5</v>
      </c>
      <c r="P144" s="20">
        <f t="shared" ref="P144" si="175">P141</f>
        <v>1150.5999999999999</v>
      </c>
      <c r="Q144" s="5"/>
      <c r="R144" s="36">
        <f>R141</f>
        <v>1098.51</v>
      </c>
      <c r="S144" s="36">
        <f t="shared" ref="S144:CD144" si="176">S141</f>
        <v>399</v>
      </c>
      <c r="T144" s="36">
        <f t="shared" si="176"/>
        <v>48057.5</v>
      </c>
      <c r="U144" s="36">
        <f t="shared" si="176"/>
        <v>1089.46</v>
      </c>
      <c r="V144" s="36">
        <f t="shared" si="176"/>
        <v>408.05</v>
      </c>
      <c r="W144" s="36">
        <f t="shared" si="176"/>
        <v>1080.21</v>
      </c>
      <c r="X144" s="36">
        <f t="shared" si="176"/>
        <v>417.3</v>
      </c>
      <c r="Y144" s="36">
        <f t="shared" si="176"/>
        <v>47232.149999999994</v>
      </c>
      <c r="Z144" s="36">
        <f t="shared" si="176"/>
        <v>1070.75</v>
      </c>
      <c r="AA144" s="36">
        <f t="shared" si="176"/>
        <v>426.76</v>
      </c>
      <c r="AB144" s="36">
        <f t="shared" si="176"/>
        <v>1061.08</v>
      </c>
      <c r="AC144" s="36">
        <f t="shared" si="176"/>
        <v>436.43</v>
      </c>
      <c r="AD144" s="36">
        <f t="shared" si="176"/>
        <v>46368.959999999992</v>
      </c>
      <c r="AE144" s="36">
        <f t="shared" si="176"/>
        <v>1051.18</v>
      </c>
      <c r="AF144" s="36">
        <f t="shared" si="176"/>
        <v>446.33</v>
      </c>
      <c r="AG144" s="36">
        <f t="shared" si="176"/>
        <v>1041.07</v>
      </c>
      <c r="AH144" s="36">
        <f t="shared" si="176"/>
        <v>456.44</v>
      </c>
      <c r="AI144" s="36">
        <f t="shared" si="176"/>
        <v>45466.189999999988</v>
      </c>
      <c r="AJ144" s="36">
        <f t="shared" si="176"/>
        <v>1030.72</v>
      </c>
      <c r="AK144" s="36">
        <f t="shared" si="176"/>
        <v>466.79</v>
      </c>
      <c r="AL144" s="36">
        <f t="shared" si="176"/>
        <v>1020.14</v>
      </c>
      <c r="AM144" s="36">
        <f t="shared" si="176"/>
        <v>477.37</v>
      </c>
      <c r="AN144" s="36">
        <f t="shared" si="176"/>
        <v>44522.029999999984</v>
      </c>
      <c r="AO144" s="36">
        <f t="shared" si="176"/>
        <v>1009.31</v>
      </c>
      <c r="AP144" s="36">
        <f t="shared" si="176"/>
        <v>488.2</v>
      </c>
      <c r="AQ144" s="36">
        <f t="shared" si="176"/>
        <v>998.25</v>
      </c>
      <c r="AR144" s="36">
        <f t="shared" si="176"/>
        <v>499.26</v>
      </c>
      <c r="AS144" s="36">
        <f t="shared" si="176"/>
        <v>43534.569999999985</v>
      </c>
      <c r="AT144" s="36">
        <f t="shared" si="176"/>
        <v>986.93</v>
      </c>
      <c r="AU144" s="36">
        <f t="shared" si="176"/>
        <v>510.58</v>
      </c>
      <c r="AV144" s="36">
        <f t="shared" si="176"/>
        <v>975.35</v>
      </c>
      <c r="AW144" s="36">
        <f t="shared" si="176"/>
        <v>522.16</v>
      </c>
      <c r="AX144" s="36">
        <f t="shared" si="176"/>
        <v>42501.82999999998</v>
      </c>
      <c r="AY144" s="36">
        <f t="shared" si="176"/>
        <v>963.52</v>
      </c>
      <c r="AZ144" s="36">
        <f t="shared" si="176"/>
        <v>533.99</v>
      </c>
      <c r="BA144" s="36">
        <f t="shared" si="176"/>
        <v>951.41</v>
      </c>
      <c r="BB144" s="36">
        <f t="shared" si="176"/>
        <v>546.1</v>
      </c>
      <c r="BC144" s="36">
        <f t="shared" si="176"/>
        <v>41421.739999999983</v>
      </c>
      <c r="BD144" s="36">
        <f t="shared" si="176"/>
        <v>939.03</v>
      </c>
      <c r="BE144" s="36">
        <f t="shared" si="176"/>
        <v>558.48</v>
      </c>
      <c r="BF144" s="36">
        <f t="shared" si="176"/>
        <v>926.37</v>
      </c>
      <c r="BG144" s="36">
        <f t="shared" si="176"/>
        <v>571.14</v>
      </c>
      <c r="BH144" s="36">
        <f t="shared" si="176"/>
        <v>40292.119999999981</v>
      </c>
      <c r="BI144" s="36">
        <f t="shared" si="176"/>
        <v>913.42</v>
      </c>
      <c r="BJ144" s="36">
        <f t="shared" si="176"/>
        <v>584.09</v>
      </c>
      <c r="BK144" s="36">
        <f t="shared" si="176"/>
        <v>900.18</v>
      </c>
      <c r="BL144" s="36">
        <f t="shared" si="176"/>
        <v>597.33000000000004</v>
      </c>
      <c r="BM144" s="36">
        <f t="shared" si="176"/>
        <v>39110.699999999983</v>
      </c>
      <c r="BN144" s="36">
        <f t="shared" si="176"/>
        <v>886.64</v>
      </c>
      <c r="BO144" s="36">
        <f t="shared" si="176"/>
        <v>610.87</v>
      </c>
      <c r="BP144" s="36">
        <f t="shared" si="176"/>
        <v>872.79</v>
      </c>
      <c r="BQ144" s="36">
        <f t="shared" si="176"/>
        <v>624.72</v>
      </c>
      <c r="BR144" s="36">
        <f t="shared" si="176"/>
        <v>37875.109999999979</v>
      </c>
      <c r="BS144" s="36">
        <f t="shared" si="176"/>
        <v>858.63</v>
      </c>
      <c r="BT144" s="36">
        <f t="shared" si="176"/>
        <v>638.88</v>
      </c>
      <c r="BU144" s="36">
        <f t="shared" si="176"/>
        <v>844.15</v>
      </c>
      <c r="BV144" s="36">
        <f t="shared" si="176"/>
        <v>653.36</v>
      </c>
      <c r="BW144" s="36">
        <f t="shared" si="176"/>
        <v>36582.869999999981</v>
      </c>
      <c r="BX144" s="36">
        <f t="shared" si="176"/>
        <v>829.33</v>
      </c>
      <c r="BY144" s="36">
        <f t="shared" si="176"/>
        <v>668.18</v>
      </c>
      <c r="BZ144" s="36">
        <f t="shared" si="176"/>
        <v>814.19</v>
      </c>
      <c r="CA144" s="36">
        <f t="shared" si="176"/>
        <v>683.32</v>
      </c>
      <c r="CB144" s="36">
        <f t="shared" si="176"/>
        <v>35231.369999999981</v>
      </c>
      <c r="CC144" s="36">
        <f t="shared" si="176"/>
        <v>798.7</v>
      </c>
      <c r="CD144" s="36">
        <f t="shared" si="176"/>
        <v>698.82</v>
      </c>
      <c r="CE144" s="36">
        <f t="shared" ref="CE144:EP144" si="177">CE141</f>
        <v>782.85</v>
      </c>
      <c r="CF144" s="36">
        <f t="shared" si="177"/>
        <v>714.66</v>
      </c>
      <c r="CG144" s="36">
        <f t="shared" si="177"/>
        <v>33817.889999999978</v>
      </c>
      <c r="CH144" s="36">
        <f t="shared" si="177"/>
        <v>766.65</v>
      </c>
      <c r="CI144" s="36">
        <f t="shared" si="177"/>
        <v>730.86</v>
      </c>
      <c r="CJ144" s="36">
        <f t="shared" si="177"/>
        <v>750.08</v>
      </c>
      <c r="CK144" s="36">
        <f t="shared" si="177"/>
        <v>747.43</v>
      </c>
      <c r="CL144" s="36">
        <f t="shared" si="177"/>
        <v>32339.599999999977</v>
      </c>
      <c r="CM144" s="36">
        <f t="shared" si="177"/>
        <v>733.14</v>
      </c>
      <c r="CN144" s="36">
        <f t="shared" si="177"/>
        <v>764.37</v>
      </c>
      <c r="CO144" s="36">
        <f t="shared" si="177"/>
        <v>715.81</v>
      </c>
      <c r="CP144" s="36">
        <f t="shared" si="177"/>
        <v>781.7</v>
      </c>
      <c r="CQ144" s="36">
        <f t="shared" si="177"/>
        <v>30793.529999999977</v>
      </c>
      <c r="CR144" s="36">
        <f t="shared" si="177"/>
        <v>698.09</v>
      </c>
      <c r="CS144" s="36">
        <f t="shared" si="177"/>
        <v>799.42</v>
      </c>
      <c r="CT144" s="36">
        <f t="shared" si="177"/>
        <v>679.97</v>
      </c>
      <c r="CU144" s="36">
        <f t="shared" si="177"/>
        <v>817.54</v>
      </c>
      <c r="CV144" s="36">
        <f t="shared" si="177"/>
        <v>29176.569999999978</v>
      </c>
      <c r="CW144" s="36">
        <f t="shared" si="177"/>
        <v>661.43</v>
      </c>
      <c r="CX144" s="36">
        <f t="shared" si="177"/>
        <v>836.08</v>
      </c>
      <c r="CY144" s="36">
        <f t="shared" si="177"/>
        <v>642.48</v>
      </c>
      <c r="CZ144" s="36">
        <f t="shared" si="177"/>
        <v>855.03</v>
      </c>
      <c r="DA144" s="36">
        <f t="shared" si="177"/>
        <v>27485.459999999977</v>
      </c>
      <c r="DB144" s="36">
        <f t="shared" si="177"/>
        <v>623.1</v>
      </c>
      <c r="DC144" s="36">
        <f t="shared" si="177"/>
        <v>874.41</v>
      </c>
      <c r="DD144" s="36">
        <f t="shared" si="177"/>
        <v>603.27</v>
      </c>
      <c r="DE144" s="36">
        <f t="shared" si="177"/>
        <v>894.24</v>
      </c>
      <c r="DF144" s="36">
        <f t="shared" si="177"/>
        <v>25716.809999999976</v>
      </c>
      <c r="DG144" s="36">
        <f t="shared" si="177"/>
        <v>583</v>
      </c>
      <c r="DH144" s="36">
        <f t="shared" si="177"/>
        <v>914.51</v>
      </c>
      <c r="DI144" s="36">
        <f t="shared" si="177"/>
        <v>562.27</v>
      </c>
      <c r="DJ144" s="36">
        <f t="shared" si="177"/>
        <v>935.24</v>
      </c>
      <c r="DK144" s="36">
        <f t="shared" si="177"/>
        <v>23867.059999999976</v>
      </c>
      <c r="DL144" s="36">
        <f t="shared" si="177"/>
        <v>541.07000000000005</v>
      </c>
      <c r="DM144" s="36">
        <f t="shared" si="177"/>
        <v>956.44</v>
      </c>
      <c r="DN144" s="36">
        <f t="shared" si="177"/>
        <v>519.38</v>
      </c>
      <c r="DO144" s="36">
        <f t="shared" si="177"/>
        <v>978.13</v>
      </c>
      <c r="DP144" s="36">
        <f t="shared" si="177"/>
        <v>21932.489999999976</v>
      </c>
      <c r="DQ144" s="36">
        <f t="shared" si="177"/>
        <v>497.21</v>
      </c>
      <c r="DR144" s="36">
        <f t="shared" si="177"/>
        <v>1000.3</v>
      </c>
      <c r="DS144" s="36">
        <f t="shared" si="177"/>
        <v>474.53</v>
      </c>
      <c r="DT144" s="36">
        <f t="shared" si="177"/>
        <v>1022.98</v>
      </c>
      <c r="DU144" s="36">
        <f t="shared" si="177"/>
        <v>19909.209999999977</v>
      </c>
      <c r="DV144" s="36">
        <f t="shared" si="177"/>
        <v>451.34</v>
      </c>
      <c r="DW144" s="36">
        <f t="shared" si="177"/>
        <v>1046.17</v>
      </c>
      <c r="DX144" s="36">
        <f t="shared" si="177"/>
        <v>427.63</v>
      </c>
      <c r="DY144" s="36">
        <f t="shared" si="177"/>
        <v>1069.8800000000001</v>
      </c>
      <c r="DZ144" s="36">
        <f t="shared" si="177"/>
        <v>17793.159999999978</v>
      </c>
      <c r="EA144" s="36">
        <f t="shared" si="177"/>
        <v>403.37</v>
      </c>
      <c r="EB144" s="36">
        <f t="shared" si="177"/>
        <v>1094.1400000000001</v>
      </c>
      <c r="EC144" s="36">
        <f t="shared" si="177"/>
        <v>378.57</v>
      </c>
      <c r="ED144" s="36">
        <f t="shared" si="177"/>
        <v>1118.94</v>
      </c>
      <c r="EE144" s="36">
        <f t="shared" si="177"/>
        <v>15580.079999999978</v>
      </c>
      <c r="EF144" s="36">
        <f t="shared" si="177"/>
        <v>353.2</v>
      </c>
      <c r="EG144" s="36">
        <f t="shared" si="177"/>
        <v>1144.31</v>
      </c>
      <c r="EH144" s="36">
        <f t="shared" si="177"/>
        <v>327.26</v>
      </c>
      <c r="EI144" s="36">
        <f t="shared" si="177"/>
        <v>1170.25</v>
      </c>
      <c r="EJ144" s="36">
        <f t="shared" si="177"/>
        <v>13265.519999999979</v>
      </c>
      <c r="EK144" s="36">
        <f t="shared" si="177"/>
        <v>300.73</v>
      </c>
      <c r="EL144" s="36">
        <f t="shared" si="177"/>
        <v>1196.78</v>
      </c>
      <c r="EM144" s="36">
        <f t="shared" si="177"/>
        <v>273.60000000000002</v>
      </c>
      <c r="EN144" s="36">
        <f t="shared" si="177"/>
        <v>1223.9100000000001</v>
      </c>
      <c r="EO144" s="36">
        <f t="shared" si="177"/>
        <v>10844.829999999978</v>
      </c>
      <c r="EP144" s="36">
        <f t="shared" si="177"/>
        <v>245.85</v>
      </c>
      <c r="EQ144" s="36">
        <f t="shared" ref="EQ144:FJ144" si="178">EQ141</f>
        <v>1251.6600000000001</v>
      </c>
      <c r="ER144" s="36">
        <f t="shared" si="178"/>
        <v>217.48</v>
      </c>
      <c r="ES144" s="36">
        <f t="shared" si="178"/>
        <v>1280.03</v>
      </c>
      <c r="ET144" s="36">
        <f t="shared" si="178"/>
        <v>8313.1399999999776</v>
      </c>
      <c r="EU144" s="36">
        <f t="shared" si="178"/>
        <v>188.46</v>
      </c>
      <c r="EV144" s="36">
        <f t="shared" si="178"/>
        <v>1309.05</v>
      </c>
      <c r="EW144" s="36">
        <f t="shared" si="178"/>
        <v>158.78</v>
      </c>
      <c r="EX144" s="36">
        <f t="shared" si="178"/>
        <v>1338.73</v>
      </c>
      <c r="EY144" s="36">
        <f t="shared" si="178"/>
        <v>5665.3599999999769</v>
      </c>
      <c r="EZ144" s="36">
        <f t="shared" si="178"/>
        <v>128.43</v>
      </c>
      <c r="FA144" s="36">
        <f t="shared" si="178"/>
        <v>1369.08</v>
      </c>
      <c r="FB144" s="36">
        <f t="shared" si="178"/>
        <v>97.4</v>
      </c>
      <c r="FC144" s="36">
        <f t="shared" si="178"/>
        <v>1400.11</v>
      </c>
      <c r="FD144" s="36">
        <f t="shared" si="178"/>
        <v>2896.1699999999773</v>
      </c>
      <c r="FE144" s="36">
        <f t="shared" si="178"/>
        <v>65.66</v>
      </c>
      <c r="FF144" s="36">
        <f t="shared" si="178"/>
        <v>1431.85</v>
      </c>
      <c r="FG144" s="36">
        <f t="shared" si="178"/>
        <v>1464.3199999999774</v>
      </c>
      <c r="FH144" s="36">
        <f t="shared" si="178"/>
        <v>33.200000000000003</v>
      </c>
      <c r="FI144" s="36">
        <f t="shared" si="178"/>
        <v>1464.32</v>
      </c>
      <c r="FJ144" s="36">
        <f t="shared" si="178"/>
        <v>-2.2509993868879974E-11</v>
      </c>
    </row>
    <row r="145" spans="1:166" ht="17.25" x14ac:dyDescent="0.4">
      <c r="A145" s="7">
        <v>600740800</v>
      </c>
      <c r="B145" s="7">
        <v>2013</v>
      </c>
      <c r="C145" s="6">
        <v>41640</v>
      </c>
      <c r="D145" s="16">
        <v>52932</v>
      </c>
      <c r="E145" s="9">
        <v>190000</v>
      </c>
      <c r="F145" s="9">
        <v>190000</v>
      </c>
      <c r="G145" s="8"/>
      <c r="H145" s="3">
        <v>4.3290000000000002E-2</v>
      </c>
      <c r="I145" s="40">
        <v>190000</v>
      </c>
      <c r="J145" s="40">
        <v>4237.95</v>
      </c>
      <c r="K145" s="40">
        <v>2991.46</v>
      </c>
      <c r="L145" s="22">
        <v>187008.54</v>
      </c>
      <c r="M145" s="20">
        <v>4171.2299999999996</v>
      </c>
      <c r="N145" s="2"/>
      <c r="O145" s="2">
        <f t="shared" si="100"/>
        <v>187008.54</v>
      </c>
      <c r="P145" s="20">
        <v>4171.2299999999996</v>
      </c>
      <c r="R145" s="2">
        <v>4047.8</v>
      </c>
      <c r="S145" s="2">
        <v>1595.17</v>
      </c>
      <c r="T145" s="2">
        <f t="shared" si="101"/>
        <v>185413.37</v>
      </c>
      <c r="U145" s="2">
        <v>4013.27</v>
      </c>
      <c r="V145" s="2">
        <v>1629.7</v>
      </c>
      <c r="W145" s="2">
        <v>3978</v>
      </c>
      <c r="X145" s="2">
        <v>1664.97</v>
      </c>
      <c r="Y145" s="2">
        <f t="shared" si="102"/>
        <v>182118.69999999998</v>
      </c>
      <c r="Z145" s="2">
        <v>3941.96</v>
      </c>
      <c r="AA145" s="2">
        <v>1701.01</v>
      </c>
      <c r="AB145" s="2">
        <v>3905.14</v>
      </c>
      <c r="AC145" s="2">
        <v>1737.83</v>
      </c>
      <c r="AD145" s="2">
        <f t="shared" si="103"/>
        <v>178679.86</v>
      </c>
      <c r="AE145" s="2">
        <v>3867.53</v>
      </c>
      <c r="AF145" s="2">
        <v>1775.44</v>
      </c>
      <c r="AG145" s="2">
        <v>3829.1</v>
      </c>
      <c r="AH145" s="2">
        <v>1813.87</v>
      </c>
      <c r="AI145" s="2">
        <f t="shared" si="104"/>
        <v>175090.55</v>
      </c>
      <c r="AJ145" s="2">
        <v>3789.83</v>
      </c>
      <c r="AK145" s="2">
        <v>1853.13</v>
      </c>
      <c r="AL145" s="2">
        <v>3749.72</v>
      </c>
      <c r="AM145" s="2">
        <v>1893.25</v>
      </c>
      <c r="AN145" s="2">
        <f t="shared" si="105"/>
        <v>171344.16999999998</v>
      </c>
      <c r="AO145" s="2">
        <v>3708.74</v>
      </c>
      <c r="AP145" s="2">
        <v>1934.23</v>
      </c>
      <c r="AQ145" s="2">
        <v>3666.88</v>
      </c>
      <c r="AR145" s="2">
        <v>1976.09</v>
      </c>
      <c r="AS145" s="2">
        <f t="shared" si="106"/>
        <v>167433.84999999998</v>
      </c>
      <c r="AT145" s="2">
        <v>3624.11</v>
      </c>
      <c r="AU145" s="2">
        <v>2018.86</v>
      </c>
      <c r="AV145" s="2">
        <v>3580.41</v>
      </c>
      <c r="AW145" s="2">
        <v>2062.56</v>
      </c>
      <c r="AX145" s="2">
        <f t="shared" si="107"/>
        <v>163352.43</v>
      </c>
      <c r="AY145" s="2">
        <v>3535.76</v>
      </c>
      <c r="AZ145" s="2">
        <v>2107.21</v>
      </c>
      <c r="BA145" s="2">
        <v>3490.15</v>
      </c>
      <c r="BB145" s="2">
        <v>2152.8200000000002</v>
      </c>
      <c r="BC145" s="2">
        <f t="shared" si="132"/>
        <v>159092.4</v>
      </c>
      <c r="BD145" s="2">
        <v>3443.55</v>
      </c>
      <c r="BE145" s="2">
        <v>2199.41</v>
      </c>
      <c r="BF145" s="2">
        <v>3395.95</v>
      </c>
      <c r="BG145" s="2">
        <v>2247.02</v>
      </c>
      <c r="BH145" s="2">
        <f t="shared" si="133"/>
        <v>154645.97</v>
      </c>
      <c r="BI145" s="2">
        <v>3347.31</v>
      </c>
      <c r="BJ145" s="2">
        <v>2295.66</v>
      </c>
      <c r="BK145" s="2">
        <v>3297.62</v>
      </c>
      <c r="BL145" s="2">
        <v>2345.35</v>
      </c>
      <c r="BM145" s="2">
        <f t="shared" si="136"/>
        <v>150004.96</v>
      </c>
      <c r="BN145" s="2">
        <v>3246.86</v>
      </c>
      <c r="BO145" s="2">
        <v>2396.11</v>
      </c>
      <c r="BP145" s="2">
        <v>3194.99</v>
      </c>
      <c r="BQ145" s="2">
        <v>2447.98</v>
      </c>
      <c r="BR145" s="2">
        <f t="shared" si="137"/>
        <v>145160.87</v>
      </c>
      <c r="BS145" s="2">
        <v>3142.01</v>
      </c>
      <c r="BT145" s="2">
        <v>2500.96</v>
      </c>
      <c r="BU145" s="2">
        <v>3087.87</v>
      </c>
      <c r="BV145" s="2">
        <v>2555.1</v>
      </c>
      <c r="BW145" s="2">
        <f t="shared" si="138"/>
        <v>140104.81</v>
      </c>
      <c r="BX145" s="2">
        <v>3032.57</v>
      </c>
      <c r="BY145" s="2">
        <v>2610.4</v>
      </c>
      <c r="BZ145" s="2">
        <v>2976.07</v>
      </c>
      <c r="CA145" s="2">
        <v>2666.9</v>
      </c>
      <c r="CB145" s="2">
        <f t="shared" si="139"/>
        <v>134827.51</v>
      </c>
      <c r="CC145" s="2">
        <v>2918.34</v>
      </c>
      <c r="CD145" s="2">
        <v>2724.63</v>
      </c>
      <c r="CE145" s="2">
        <v>2859.37</v>
      </c>
      <c r="CF145" s="2">
        <v>2783.6</v>
      </c>
      <c r="CG145" s="2">
        <f t="shared" si="140"/>
        <v>129319.28</v>
      </c>
      <c r="CH145" s="2">
        <v>2799.12</v>
      </c>
      <c r="CI145" s="2">
        <v>2843.85</v>
      </c>
      <c r="CJ145" s="2">
        <v>2737.56</v>
      </c>
      <c r="CK145" s="2">
        <v>2905.41</v>
      </c>
      <c r="CL145" s="2">
        <f t="shared" si="141"/>
        <v>123570.01999999999</v>
      </c>
      <c r="CM145" s="2">
        <v>2674.67</v>
      </c>
      <c r="CN145" s="2">
        <v>2968.3</v>
      </c>
      <c r="CO145" s="2">
        <v>2610.42</v>
      </c>
      <c r="CP145" s="2">
        <v>3032.55</v>
      </c>
      <c r="CQ145" s="2">
        <f t="shared" si="142"/>
        <v>117569.16999999998</v>
      </c>
      <c r="CR145" s="2">
        <v>2544.7800000000002</v>
      </c>
      <c r="CS145" s="2">
        <v>3098.18</v>
      </c>
      <c r="CT145" s="2">
        <v>2477.7199999999998</v>
      </c>
      <c r="CU145" s="2">
        <v>3165.24</v>
      </c>
      <c r="CV145" s="2">
        <f t="shared" si="143"/>
        <v>111305.74999999999</v>
      </c>
      <c r="CW145" s="2">
        <v>2409.21</v>
      </c>
      <c r="CX145" s="2">
        <v>3233.76</v>
      </c>
      <c r="CY145" s="2">
        <v>2339.2199999999998</v>
      </c>
      <c r="CZ145" s="2">
        <v>3303.75</v>
      </c>
      <c r="DA145" s="2">
        <f t="shared" si="158"/>
        <v>104768.23999999999</v>
      </c>
      <c r="DB145" s="2">
        <v>2267.71</v>
      </c>
      <c r="DC145" s="2">
        <v>3375.26</v>
      </c>
      <c r="DD145" s="2">
        <v>2194.65</v>
      </c>
      <c r="DE145" s="2">
        <v>3448.32</v>
      </c>
      <c r="DF145" s="20">
        <f t="shared" si="159"/>
        <v>97944.659999999989</v>
      </c>
      <c r="DG145" s="2">
        <v>2120.0100000000002</v>
      </c>
      <c r="DH145" s="2">
        <v>3522.96</v>
      </c>
      <c r="DI145" s="2">
        <v>2043.76</v>
      </c>
      <c r="DJ145" s="2">
        <v>3599.21</v>
      </c>
      <c r="DK145" s="20">
        <f t="shared" si="160"/>
        <v>90822.489999999976</v>
      </c>
      <c r="DL145" s="2">
        <v>1965.85</v>
      </c>
      <c r="DM145" s="2">
        <v>3677.12</v>
      </c>
      <c r="DN145" s="2">
        <v>1886.26</v>
      </c>
      <c r="DO145" s="2">
        <v>3756.71</v>
      </c>
      <c r="DP145" s="20">
        <f t="shared" si="161"/>
        <v>83388.659999999974</v>
      </c>
      <c r="DQ145" s="2">
        <v>1804.95</v>
      </c>
      <c r="DR145" s="2">
        <v>3838.02</v>
      </c>
      <c r="DS145" s="2">
        <v>1721.87</v>
      </c>
      <c r="DT145" s="2">
        <v>3921.1</v>
      </c>
      <c r="DU145" s="20">
        <f t="shared" si="148"/>
        <v>75629.539999999964</v>
      </c>
      <c r="DV145" s="2">
        <v>1637</v>
      </c>
      <c r="DW145" s="2">
        <v>4005.97</v>
      </c>
      <c r="DX145" s="2">
        <v>1550.29</v>
      </c>
      <c r="DY145" s="2">
        <v>4092.68</v>
      </c>
      <c r="DZ145" s="20">
        <f t="shared" si="162"/>
        <v>67530.88999999997</v>
      </c>
      <c r="EA145" s="2">
        <v>1461.71</v>
      </c>
      <c r="EB145" s="2">
        <v>4181.26</v>
      </c>
      <c r="EC145" s="2">
        <v>1371.2</v>
      </c>
      <c r="ED145" s="2">
        <v>4271.7700000000004</v>
      </c>
      <c r="EE145" s="20">
        <f t="shared" si="163"/>
        <v>59077.859999999971</v>
      </c>
      <c r="EF145" s="2">
        <v>1278.74</v>
      </c>
      <c r="EG145" s="2">
        <v>4364.2299999999996</v>
      </c>
      <c r="EH145" s="2">
        <v>1184.28</v>
      </c>
      <c r="EI145" s="2">
        <v>4458.6899999999996</v>
      </c>
      <c r="EJ145" s="20">
        <f t="shared" si="164"/>
        <v>50254.939999999973</v>
      </c>
      <c r="EK145" s="2">
        <v>1087.77</v>
      </c>
      <c r="EL145" s="2">
        <v>4555.2</v>
      </c>
      <c r="EM145" s="2">
        <v>989.17</v>
      </c>
      <c r="EN145" s="2">
        <v>4653.8</v>
      </c>
      <c r="EO145" s="20">
        <f t="shared" si="165"/>
        <v>41045.939999999973</v>
      </c>
      <c r="EP145" s="2">
        <v>888.44</v>
      </c>
      <c r="EQ145" s="2">
        <v>4754.53</v>
      </c>
      <c r="ER145" s="2">
        <v>785.53</v>
      </c>
      <c r="ES145" s="2">
        <v>4857.4399999999996</v>
      </c>
      <c r="ET145" s="20">
        <f t="shared" si="166"/>
        <v>31433.969999999976</v>
      </c>
      <c r="EU145" s="2">
        <v>680.39</v>
      </c>
      <c r="EV145" s="2">
        <v>4962.58</v>
      </c>
      <c r="EW145" s="2">
        <v>572.97</v>
      </c>
      <c r="EX145" s="2">
        <v>5070</v>
      </c>
      <c r="EY145" s="20">
        <f t="shared" si="167"/>
        <v>21401.389999999978</v>
      </c>
      <c r="EZ145" s="2">
        <v>463.23</v>
      </c>
      <c r="FA145" s="2">
        <v>5179.74</v>
      </c>
      <c r="FB145" s="2">
        <v>351.12</v>
      </c>
      <c r="FC145" s="2">
        <v>5291.85</v>
      </c>
      <c r="FD145" s="20">
        <f t="shared" si="168"/>
        <v>10929.799999999977</v>
      </c>
      <c r="FE145" s="2">
        <v>236.58</v>
      </c>
      <c r="FF145" s="2">
        <v>5406.39</v>
      </c>
      <c r="FG145" s="20">
        <f t="shared" si="169"/>
        <v>5523.4099999999771</v>
      </c>
      <c r="FH145" s="2">
        <v>119.55</v>
      </c>
      <c r="FI145" s="2">
        <v>5523.41</v>
      </c>
      <c r="FJ145" s="20">
        <f t="shared" si="170"/>
        <v>-2.2737367544323206E-11</v>
      </c>
    </row>
    <row r="146" spans="1:166" x14ac:dyDescent="0.35">
      <c r="E146" s="2">
        <v>130000</v>
      </c>
      <c r="F146" s="2">
        <v>130000</v>
      </c>
      <c r="I146" s="40">
        <f>SUM(I117:I145)</f>
        <v>2986863.5</v>
      </c>
      <c r="J146" s="51">
        <f>SUM(J118:J145)</f>
        <v>77976.319999999992</v>
      </c>
      <c r="K146" s="24">
        <f>SUM(J118:K145)</f>
        <v>165956.63999999996</v>
      </c>
      <c r="L146" s="22">
        <f>SUM(L118:L145)</f>
        <v>2857243.0500000003</v>
      </c>
      <c r="M146" s="51">
        <f>SUM(M118:M145)</f>
        <v>75036.92</v>
      </c>
      <c r="N146" s="24">
        <f>SUM(M118:N145)</f>
        <v>81830.98</v>
      </c>
      <c r="O146" s="2">
        <f>SUM(O118:O145)</f>
        <v>2850448.9899999998</v>
      </c>
      <c r="P146" s="51">
        <f>SUM(P118:P145)</f>
        <v>71325</v>
      </c>
      <c r="Q146" s="24">
        <f>SUM(P118:Q145)</f>
        <v>76703.820000000007</v>
      </c>
      <c r="R146" s="51">
        <f>SUM(R118:R145)</f>
        <v>69234.539999999994</v>
      </c>
      <c r="S146" s="24">
        <f>SUM(R118:S145)</f>
        <v>96139.68</v>
      </c>
      <c r="T146" s="2">
        <f>SUM(T118:T145)</f>
        <v>2818165.0300000007</v>
      </c>
      <c r="U146" s="51">
        <f>SUM(U118:U145)</f>
        <v>68575.86</v>
      </c>
      <c r="V146" s="24">
        <f>SUM(U118:V145)</f>
        <v>95660.830000000016</v>
      </c>
      <c r="W146" s="51">
        <f>SUM(W118:W145)</f>
        <v>67921.609999999986</v>
      </c>
      <c r="X146" s="24">
        <f>SUM(W118:X145)</f>
        <v>95660.63</v>
      </c>
      <c r="Y146" s="2">
        <f>SUM(Y118:Y145)</f>
        <v>2763341.0399999996</v>
      </c>
      <c r="Z146" s="51">
        <f>SUM(Z118:Z145)</f>
        <v>67251.290000000008</v>
      </c>
      <c r="AA146" s="24">
        <f>SUM(Z118:AA145)</f>
        <v>95070.849999999991</v>
      </c>
      <c r="AB146" s="51">
        <f>SUM(AB118:AB145)</f>
        <v>66590.900000000009</v>
      </c>
      <c r="AC146" s="24">
        <f>SUM(AB118:AC145)</f>
        <v>95070.86</v>
      </c>
      <c r="AD146" s="2">
        <f>SUM(AD118:AD145)</f>
        <v>2707041.52</v>
      </c>
      <c r="AE146" s="51">
        <f>SUM(AE118:AE145)</f>
        <v>65914.580000000016</v>
      </c>
      <c r="AF146" s="24">
        <f>SUM(AE118:AF145)</f>
        <v>95070.849999999948</v>
      </c>
      <c r="AG146" s="51">
        <f>SUM(AG118:AG145)</f>
        <v>65222.039999999986</v>
      </c>
      <c r="AH146" s="24">
        <f>SUM(AG118:AH145)</f>
        <v>95070.880000000048</v>
      </c>
      <c r="AI146" s="2">
        <f>SUM(AI118:AI145)</f>
        <v>2648036.41</v>
      </c>
      <c r="AJ146" s="51">
        <f>SUM(AJ118:AJ145)</f>
        <v>64512.800000000003</v>
      </c>
      <c r="AK146" s="24">
        <f>SUM(AJ118:AK145)</f>
        <v>95070.89</v>
      </c>
      <c r="AL146" s="51">
        <f>SUM(AL118:AL145)</f>
        <v>63786.469999999994</v>
      </c>
      <c r="AM146" s="24">
        <f>SUM(AL118:AM145)</f>
        <v>95070.99000000002</v>
      </c>
      <c r="AN146" s="2">
        <f>SUM(AN118:AN145)</f>
        <v>2586193.7999999998</v>
      </c>
      <c r="AO146" s="51">
        <f>SUM(AO118:AO145)</f>
        <v>63042.639999999985</v>
      </c>
      <c r="AP146" s="24">
        <f>SUM(AO118:AP145)</f>
        <v>93292.989999999976</v>
      </c>
      <c r="AQ146" s="51">
        <f>SUM(AQ118:AQ145)</f>
        <v>62321.819999999992</v>
      </c>
      <c r="AR146" s="24">
        <f>SUM(AQ118:AR145)</f>
        <v>93293.010000000009</v>
      </c>
      <c r="AS146" s="2">
        <f>SUM(AS118:AS145)</f>
        <v>2524972.2599999998</v>
      </c>
      <c r="AT146" s="51">
        <f>SUM(AT118:AT145)</f>
        <v>61583.55000000001</v>
      </c>
      <c r="AU146" s="24">
        <f>SUM(AT118:AU145)</f>
        <v>93292.98</v>
      </c>
      <c r="AV146" s="51">
        <f>SUM(AV118:AV145)</f>
        <v>60827.399999999994</v>
      </c>
      <c r="AW146" s="24">
        <f>SUM(AV118:AW145)</f>
        <v>93292.960000000021</v>
      </c>
      <c r="AX146" s="2">
        <f>SUM(AX118:AX145)</f>
        <v>2460797.2700000005</v>
      </c>
      <c r="AY146" s="51">
        <f>SUM(AY118:AY145)</f>
        <v>60053.03</v>
      </c>
      <c r="AZ146" s="24">
        <f>SUM(AY118:AZ145)</f>
        <v>93292.99000000002</v>
      </c>
      <c r="BA146" s="51">
        <f>SUM(BA118:BA145)</f>
        <v>59259.87000000001</v>
      </c>
      <c r="BB146" s="24">
        <f>SUM(BA118:BB145)</f>
        <v>93292.97000000003</v>
      </c>
      <c r="BC146" s="2">
        <f>SUM(BC118:BC145)</f>
        <v>2393524.21</v>
      </c>
      <c r="BD146" s="51">
        <f>SUM(BD118:BD145)</f>
        <v>58447.55</v>
      </c>
      <c r="BE146" s="24">
        <f>SUM(BD118:BE145)</f>
        <v>93292.970000000016</v>
      </c>
      <c r="BF146" s="51">
        <f>SUM(BF118:BF145)</f>
        <v>57615.56</v>
      </c>
      <c r="BG146" s="24">
        <f>SUM(BF118:BG145)</f>
        <v>93292.970000000016</v>
      </c>
      <c r="BH146" s="2">
        <f>SUM(BH118:BH145)</f>
        <v>2323001.3800000004</v>
      </c>
      <c r="BI146" s="51">
        <f>SUM(BI118:BI145)</f>
        <v>56763.37999999999</v>
      </c>
      <c r="BJ146" s="24">
        <f>SUM(BI118:BJ145)</f>
        <v>93292.959999999963</v>
      </c>
      <c r="BK146" s="51">
        <f>SUM(BK118:BK145)</f>
        <v>55890.6</v>
      </c>
      <c r="BL146" s="24">
        <f>SUM(BK118:BL145)</f>
        <v>93293</v>
      </c>
      <c r="BM146" s="2">
        <f>SUM(BM118:BM145)</f>
        <v>2249069.4000000004</v>
      </c>
      <c r="BN146" s="51">
        <f>SUM(BN118:BN145)</f>
        <v>54996.65</v>
      </c>
      <c r="BO146" s="24">
        <f>SUM(BN118:BO145)</f>
        <v>93292.969999999987</v>
      </c>
      <c r="BP146" s="51">
        <f>SUM(BP118:BP145)</f>
        <v>54081.030000000006</v>
      </c>
      <c r="BQ146" s="24">
        <f>SUM(BP118:BQ145)</f>
        <v>93292.72</v>
      </c>
      <c r="BR146" s="2">
        <f>SUM(BR118:BR145)</f>
        <v>2171561.3899999997</v>
      </c>
      <c r="BS146" s="51">
        <f>SUM(BS118:BS145)</f>
        <v>53143.19</v>
      </c>
      <c r="BT146" s="24">
        <f>SUM(BS118:BT145)</f>
        <v>88481.38</v>
      </c>
      <c r="BU146" s="51">
        <f>SUM(BU118:BU145)</f>
        <v>52284.83</v>
      </c>
      <c r="BV146" s="24">
        <f>SUM(BU118:BV145)</f>
        <v>88481.37</v>
      </c>
      <c r="BW146" s="2">
        <f>SUM(BW118:BW145)</f>
        <v>2100026.6599999997</v>
      </c>
      <c r="BX146" s="51">
        <f>SUM(BX118:BX145)</f>
        <v>51405.34</v>
      </c>
      <c r="BY146" s="24">
        <f>SUM(BX118:BY145)</f>
        <v>88481.37000000001</v>
      </c>
      <c r="BZ146" s="51">
        <f>SUM(BZ118:BZ145)</f>
        <v>50504.170000000013</v>
      </c>
      <c r="CA146" s="24">
        <f>SUM(BZ118:CA145)</f>
        <v>88481.37</v>
      </c>
      <c r="CB146" s="2">
        <f>SUM(CB118:CB145)</f>
        <v>2024973.43</v>
      </c>
      <c r="CC146" s="51">
        <f>SUM(CC118:CC145)</f>
        <v>49580.749999999985</v>
      </c>
      <c r="CD146" s="24">
        <f>SUM(CC118:CD145)</f>
        <v>88481.37000000001</v>
      </c>
      <c r="CE146" s="51">
        <f>SUM(CE118:CE145)</f>
        <v>48634.610000000008</v>
      </c>
      <c r="CF146" s="24">
        <f>SUM(CE118:CF145)</f>
        <v>88481.380000000019</v>
      </c>
      <c r="CG146" s="2">
        <f>SUM(CG118:CG145)</f>
        <v>1946226.0399999998</v>
      </c>
      <c r="CH146" s="51">
        <f>SUM(CH118:CH145)</f>
        <v>47665.090000000011</v>
      </c>
      <c r="CI146" s="24">
        <f>SUM(CH118:CI145)</f>
        <v>88481.37</v>
      </c>
      <c r="CJ146" s="51">
        <f>SUM(CJ118:CJ145)</f>
        <v>46671.64</v>
      </c>
      <c r="CK146" s="24">
        <f>SUM(CJ118:CK145)</f>
        <v>88481.38</v>
      </c>
      <c r="CL146" s="2">
        <f>SUM(CL118:CL145)</f>
        <v>1863600.0200000005</v>
      </c>
      <c r="CM146" s="51">
        <f>SUM(CM118:CM145)</f>
        <v>45653.679999999993</v>
      </c>
      <c r="CN146" s="24">
        <f>SUM(CM118:CN145)</f>
        <v>88481.39</v>
      </c>
      <c r="CO146" s="51">
        <f>SUM(CO118:CO145)</f>
        <v>44610.57</v>
      </c>
      <c r="CP146" s="24">
        <f>SUM(CO118:CP145)</f>
        <v>88481.409999999989</v>
      </c>
      <c r="CQ146" s="2">
        <f>SUM(CQ118:CQ145)</f>
        <v>1776901.4700000004</v>
      </c>
      <c r="CR146" s="51">
        <f>SUM(CR118:CR145)</f>
        <v>43541.67</v>
      </c>
      <c r="CS146" s="24">
        <f>SUM(CR118:CS145)</f>
        <v>88481.359999999971</v>
      </c>
      <c r="CT146" s="51">
        <f>SUM(CT118:CT145)</f>
        <v>42446.36</v>
      </c>
      <c r="CU146" s="24">
        <f>SUM(CT118:CU145)</f>
        <v>88481.379999999976</v>
      </c>
      <c r="CV146" s="2">
        <f>SUM(CV118:CV145)</f>
        <v>1685926.76</v>
      </c>
      <c r="CW146" s="51">
        <f>SUM(CW118:CW145)</f>
        <v>41323.950000000004</v>
      </c>
      <c r="CX146" s="24">
        <f>SUM(CW118:CX145)</f>
        <v>88481.369999999981</v>
      </c>
      <c r="CY146" s="51">
        <f>SUM(CY118:CY145)</f>
        <v>40173.790000000008</v>
      </c>
      <c r="CZ146" s="24">
        <f>SUM(CY118:CZ145)</f>
        <v>88481.36</v>
      </c>
      <c r="DA146" s="2">
        <f>SUM(DA118:DA145)</f>
        <v>1590461.7699999998</v>
      </c>
      <c r="DB146" s="51">
        <f>SUM(DB118:DB145)</f>
        <v>38995.160000000003</v>
      </c>
      <c r="DC146" s="24">
        <f>SUM(DB118:DC145)</f>
        <v>88481.530000000028</v>
      </c>
      <c r="DD146" s="51">
        <f>SUM(DD118:DD145)</f>
        <v>37787.340000000004</v>
      </c>
      <c r="DE146" s="24">
        <f>SUM(DD118:DE145)</f>
        <v>88481.390000000014</v>
      </c>
      <c r="DF146" s="2">
        <f>SUM(DF118:DF145)</f>
        <v>1490281.3499999999</v>
      </c>
      <c r="DG146" s="51">
        <f>SUM(DG118:DG145)</f>
        <v>36549.61</v>
      </c>
      <c r="DH146" s="24">
        <f>SUM(DG118:DH145)</f>
        <v>88481.390000000014</v>
      </c>
      <c r="DI146" s="51">
        <f>SUM(DI118:DI145)</f>
        <v>35281.22</v>
      </c>
      <c r="DJ146" s="24">
        <f>SUM(DI118:DJ145)</f>
        <v>88481.39</v>
      </c>
      <c r="DK146" s="20">
        <f>SUM(DK118:DK145)</f>
        <v>1385149.4000000001</v>
      </c>
      <c r="DL146" s="51">
        <f>SUM(DL118:DL145)</f>
        <v>33981.390000000007</v>
      </c>
      <c r="DM146" s="24">
        <f>SUM(DL118:DM145)</f>
        <v>88481.400000000023</v>
      </c>
      <c r="DN146" s="51">
        <f>SUM(DN118:DN145)</f>
        <v>32649.29</v>
      </c>
      <c r="DO146" s="24">
        <f>SUM(DN118:DO145)</f>
        <v>88481.360000000015</v>
      </c>
      <c r="DP146" s="20">
        <f>SUM(DP118:DP145)</f>
        <v>1274817.32</v>
      </c>
      <c r="DQ146" s="51">
        <f>SUM(DQ118:DQ145)</f>
        <v>31284.209999999995</v>
      </c>
      <c r="DR146" s="24">
        <f>SUM(DQ118:DR145)</f>
        <v>88481.390000000029</v>
      </c>
      <c r="DS146" s="51">
        <f>SUM(DS118:DS145)</f>
        <v>29885.21</v>
      </c>
      <c r="DT146" s="24">
        <f>SUM(DS118:DT145)</f>
        <v>88481.369999999981</v>
      </c>
      <c r="DU146" s="20">
        <f>SUM(DU118:DU145)</f>
        <v>1159023.98</v>
      </c>
      <c r="DV146" s="51">
        <f>SUM(DV118:DV145)</f>
        <v>28451.5</v>
      </c>
      <c r="DW146" s="24">
        <f>SUM(DV118:DW145)</f>
        <v>88481.379999999976</v>
      </c>
      <c r="DX146" s="51">
        <f>SUM(DX118:DX145)</f>
        <v>26982.190000000002</v>
      </c>
      <c r="DY146" s="24">
        <f>SUM(DX118:DY145)</f>
        <v>88481.37000000001</v>
      </c>
      <c r="DZ146" s="20">
        <f>SUM(DZ118:DZ145)</f>
        <v>1037494.9200000002</v>
      </c>
      <c r="EA146" s="51">
        <f>SUM(EA118:EA145)</f>
        <v>25476.350000000006</v>
      </c>
      <c r="EB146" s="24">
        <f>SUM(EA118:EB145)</f>
        <v>88481.34</v>
      </c>
      <c r="EC146" s="51">
        <f>SUM(EC118:EC145)</f>
        <v>23933.100000000002</v>
      </c>
      <c r="ED146" s="24">
        <f>SUM(EC118:ED145)</f>
        <v>88481.370000000039</v>
      </c>
      <c r="EE146" s="20">
        <f>SUM(EE118:EE145)</f>
        <v>909941.66000000027</v>
      </c>
      <c r="EF146" s="51">
        <f>SUM(EF118:EF145)</f>
        <v>22351.490000000005</v>
      </c>
      <c r="EG146" s="24">
        <f>SUM(EF118:EG145)</f>
        <v>88481.359999999971</v>
      </c>
      <c r="EH146" s="51">
        <f>SUM(EH118:EH145)</f>
        <v>20729.95</v>
      </c>
      <c r="EI146" s="24">
        <f>SUM(EH118:EI145)</f>
        <v>88480.769999999975</v>
      </c>
      <c r="EJ146" s="20">
        <f>SUM(EJ118:EJ145)</f>
        <v>776060.97000000044</v>
      </c>
      <c r="EK146" s="51">
        <f>SUM(EK118:EK145)</f>
        <v>19069.25</v>
      </c>
      <c r="EL146" s="24">
        <f>SUM(EK118:EL145)</f>
        <v>88481.38</v>
      </c>
      <c r="EM146" s="51">
        <f>SUM(EM118:EM145)</f>
        <v>17366.610000000004</v>
      </c>
      <c r="EN146" s="24">
        <f>SUM(EM118:EN145)</f>
        <v>88481.380000000019</v>
      </c>
      <c r="EO146" s="20">
        <f>SUM(EO118:EO145)</f>
        <v>635534.07000000018</v>
      </c>
      <c r="EP146" s="51">
        <f>SUM(EP118:EP145)</f>
        <v>15621.530000000004</v>
      </c>
      <c r="EQ146" s="24">
        <f>SUM(EP118:EQ145)</f>
        <v>88481.380000000019</v>
      </c>
      <c r="ER146" s="51">
        <f>SUM(ER118:ER145)</f>
        <v>13833.010000000002</v>
      </c>
      <c r="ES146" s="24">
        <f>SUM(ER118:ES145)</f>
        <v>88481.36</v>
      </c>
      <c r="ET146" s="20">
        <f>SUM(ET118:ET145)</f>
        <v>488025.87000000011</v>
      </c>
      <c r="EU146" s="51">
        <f>SUM(EU118:EU145)</f>
        <v>11999.939999999995</v>
      </c>
      <c r="EV146" s="24">
        <f>SUM(EU118:EV145)</f>
        <v>88481.350000000035</v>
      </c>
      <c r="EW146" s="51">
        <f>SUM(EW118:EW145)</f>
        <v>10121.14</v>
      </c>
      <c r="EX146" s="24">
        <f>SUM(EW118:EX145)</f>
        <v>88481.400000000038</v>
      </c>
      <c r="EY146" s="20">
        <f>SUM(EY118:EY145)</f>
        <v>333184.20000000024</v>
      </c>
      <c r="EZ146" s="51">
        <f>SUM(EZ118:EZ145)</f>
        <v>8195.4800000000014</v>
      </c>
      <c r="FA146" s="24">
        <f>SUM(EZ118:FA145)</f>
        <v>88481.399999999965</v>
      </c>
      <c r="FB146" s="51">
        <f>SUM(FB118:FB145)</f>
        <v>6221.7699999999995</v>
      </c>
      <c r="FC146" s="24">
        <f>SUM(FB118:FC145)</f>
        <v>88481.38999999997</v>
      </c>
      <c r="FD146" s="20">
        <f>SUM(FD118:FD145)</f>
        <v>170638.66000000027</v>
      </c>
      <c r="FE146" s="51">
        <f>SUM(FE118:FE145)</f>
        <v>4198.82</v>
      </c>
      <c r="FF146" s="24">
        <f>SUM(FE118:FF145)</f>
        <v>88481.390000000014</v>
      </c>
      <c r="FG146" s="47"/>
      <c r="FH146" s="51">
        <f>SUM(FH118:FH145)</f>
        <v>2125.2900000000004</v>
      </c>
      <c r="FI146" s="53">
        <f>SUM(FH118:FI145)</f>
        <v>88481.380000000019</v>
      </c>
      <c r="FJ146" s="20">
        <f>SUM(FJ118:FJ145)</f>
        <v>2.4283508537337184E-10</v>
      </c>
    </row>
    <row r="147" spans="1:166" x14ac:dyDescent="0.35">
      <c r="L147" s="23">
        <v>41820</v>
      </c>
      <c r="M147" s="51">
        <f>J146+M146</f>
        <v>153013.24</v>
      </c>
      <c r="O147" s="4">
        <f>M116</f>
        <v>42004</v>
      </c>
      <c r="P147" s="51">
        <f>M147+P146</f>
        <v>224338.24</v>
      </c>
      <c r="Q147" s="40"/>
      <c r="R147" s="51">
        <f>P147+R146</f>
        <v>293572.77999999997</v>
      </c>
      <c r="T147" s="4">
        <f>R116</f>
        <v>42369</v>
      </c>
      <c r="U147" s="51">
        <f>R147+U146</f>
        <v>362148.63999999996</v>
      </c>
      <c r="V147" s="40"/>
      <c r="W147" s="51">
        <f>U147+W146</f>
        <v>430070.24999999994</v>
      </c>
      <c r="Y147" s="4">
        <f>W116</f>
        <v>42735</v>
      </c>
      <c r="Z147" s="51">
        <f>W147+Z146</f>
        <v>497321.53999999992</v>
      </c>
      <c r="AA147" s="40"/>
      <c r="AB147" s="51">
        <f>Z147+AB146</f>
        <v>563912.43999999994</v>
      </c>
      <c r="AD147" s="4">
        <f>AB116</f>
        <v>43100</v>
      </c>
      <c r="AE147" s="51">
        <f>AB147+AE146</f>
        <v>629827.02</v>
      </c>
      <c r="AF147" s="40"/>
      <c r="AG147" s="51">
        <f>AE147+AG146</f>
        <v>695049.06</v>
      </c>
      <c r="AI147" s="4">
        <f>AG116</f>
        <v>43465</v>
      </c>
      <c r="AJ147" s="51">
        <f>AG147+AJ146</f>
        <v>759561.8600000001</v>
      </c>
      <c r="AK147" s="40"/>
      <c r="AL147" s="51">
        <f>AJ147+AL146</f>
        <v>823348.33000000007</v>
      </c>
      <c r="AN147" s="4">
        <f>AL116</f>
        <v>43830</v>
      </c>
      <c r="AO147" s="51">
        <f>AL147+AO146</f>
        <v>886390.97000000009</v>
      </c>
      <c r="AP147" s="40"/>
      <c r="AQ147" s="51">
        <f>AO147+AQ146</f>
        <v>948712.79</v>
      </c>
      <c r="AS147" s="4">
        <f>AQ116</f>
        <v>44196</v>
      </c>
      <c r="AT147" s="51">
        <f>AQ147+AT146</f>
        <v>1010296.3400000001</v>
      </c>
      <c r="AU147" s="40"/>
      <c r="AV147" s="51">
        <f>AT147+AV146</f>
        <v>1071123.74</v>
      </c>
      <c r="AX147" s="4">
        <f>AV116</f>
        <v>44561</v>
      </c>
      <c r="AY147" s="51">
        <f>AV147+AY146</f>
        <v>1131176.77</v>
      </c>
      <c r="AZ147" s="40"/>
      <c r="BA147" s="51">
        <f>AY147+BA146</f>
        <v>1190436.6400000001</v>
      </c>
      <c r="BC147" s="4">
        <f>BA116</f>
        <v>44926</v>
      </c>
      <c r="BD147" s="51">
        <f>BA147+BD146</f>
        <v>1248884.1900000002</v>
      </c>
      <c r="BE147" s="40"/>
      <c r="BF147" s="51">
        <f>BD147+BF146</f>
        <v>1306499.7500000002</v>
      </c>
      <c r="BH147" s="4">
        <f>BF116</f>
        <v>45291</v>
      </c>
      <c r="BI147" s="51">
        <f>BF147+BI146</f>
        <v>1363263.1300000001</v>
      </c>
      <c r="BJ147" s="40"/>
      <c r="BK147" s="51">
        <f>BI147+BK146</f>
        <v>1419153.7300000002</v>
      </c>
      <c r="BM147" s="4">
        <f>BK116</f>
        <v>45657</v>
      </c>
      <c r="BN147" s="51">
        <f>BK147+BN146</f>
        <v>1474150.3800000001</v>
      </c>
      <c r="BO147" s="40"/>
      <c r="BP147" s="51">
        <f>BN147+BP146</f>
        <v>1528231.4100000001</v>
      </c>
      <c r="BR147" s="4">
        <f>BP116</f>
        <v>46022</v>
      </c>
      <c r="BS147" s="51">
        <f>BP147+BS146</f>
        <v>1581374.6</v>
      </c>
      <c r="BT147" s="40"/>
      <c r="BU147" s="51">
        <f>BS147+BU146</f>
        <v>1633659.4300000002</v>
      </c>
      <c r="BW147" s="4">
        <f>BU116</f>
        <v>46387</v>
      </c>
      <c r="BX147" s="51">
        <f>BU147+BX146</f>
        <v>1685064.7700000003</v>
      </c>
      <c r="BY147" s="40"/>
      <c r="BZ147" s="51">
        <f>BX147+BZ146</f>
        <v>1735568.9400000002</v>
      </c>
      <c r="CB147" s="4">
        <f>BZ116</f>
        <v>46752</v>
      </c>
      <c r="CC147" s="51">
        <f>BZ147+CC146</f>
        <v>1785149.6900000002</v>
      </c>
      <c r="CD147" s="40"/>
      <c r="CE147" s="51">
        <f>CC147+CE146</f>
        <v>1833784.3000000003</v>
      </c>
      <c r="CG147" s="4">
        <f>CE116</f>
        <v>47118</v>
      </c>
      <c r="CH147" s="51">
        <f>CE147+CH146</f>
        <v>1881449.3900000004</v>
      </c>
      <c r="CI147" s="40"/>
      <c r="CJ147" s="51">
        <f>CH147+CJ146</f>
        <v>1928121.0300000003</v>
      </c>
      <c r="CL147" s="4">
        <f>CJ116</f>
        <v>47483</v>
      </c>
      <c r="CM147" s="51">
        <f>CJ147+CM146</f>
        <v>1973774.7100000002</v>
      </c>
      <c r="CN147" s="40"/>
      <c r="CO147" s="51">
        <f>CM147+CO146</f>
        <v>2018385.2800000003</v>
      </c>
      <c r="CQ147" s="4">
        <f>CO116</f>
        <v>47848</v>
      </c>
      <c r="CR147" s="51">
        <f>CO147+CR146</f>
        <v>2061926.9500000002</v>
      </c>
      <c r="CS147" s="40"/>
      <c r="CT147" s="51">
        <f>CR147+CT146</f>
        <v>2104373.31</v>
      </c>
      <c r="CU147" s="24"/>
      <c r="CV147" s="4">
        <f>CT116</f>
        <v>48213</v>
      </c>
      <c r="CW147" s="51">
        <f>CT147+CW146</f>
        <v>2145697.2600000002</v>
      </c>
      <c r="CX147" s="40"/>
      <c r="CY147" s="51">
        <f>CW147+CY146</f>
        <v>2185871.0500000003</v>
      </c>
      <c r="CZ147" s="24"/>
      <c r="DA147" s="4">
        <f>CY116</f>
        <v>48579</v>
      </c>
      <c r="DB147" s="51">
        <f>CY147+DB146</f>
        <v>2224866.2100000004</v>
      </c>
      <c r="DC147" s="40"/>
      <c r="DD147" s="51">
        <f>DB147+DD146</f>
        <v>2262653.5500000003</v>
      </c>
      <c r="DE147" s="24"/>
      <c r="DF147" s="4">
        <f>DD116</f>
        <v>48944</v>
      </c>
      <c r="DG147" s="51">
        <f>DD147+DG146</f>
        <v>2299203.16</v>
      </c>
      <c r="DH147" s="40"/>
      <c r="DI147" s="51">
        <f>DG147+DI146</f>
        <v>2334484.3800000004</v>
      </c>
      <c r="DJ147" s="24"/>
      <c r="DK147" s="21">
        <f>DK112</f>
        <v>49309</v>
      </c>
      <c r="DL147" s="51">
        <f>DI147+DL146</f>
        <v>2368465.7700000005</v>
      </c>
      <c r="DM147" s="40"/>
      <c r="DN147" s="51">
        <f>DL147+DN146</f>
        <v>2401115.0600000005</v>
      </c>
      <c r="DO147" s="24"/>
      <c r="DP147" s="21">
        <f>DP112</f>
        <v>49674</v>
      </c>
      <c r="DQ147" s="51">
        <f>DN147+DQ146</f>
        <v>2432399.2700000005</v>
      </c>
      <c r="DR147" s="40"/>
      <c r="DS147" s="51">
        <f>DQ147+DS146</f>
        <v>2462284.4800000004</v>
      </c>
      <c r="DT147" s="24"/>
      <c r="DU147" s="21">
        <f>DU112</f>
        <v>50040</v>
      </c>
      <c r="DV147" s="51">
        <f>DS147+DV146</f>
        <v>2490735.9800000004</v>
      </c>
      <c r="DW147" s="40"/>
      <c r="DX147" s="51">
        <f>DV147+DX146</f>
        <v>2517718.1700000004</v>
      </c>
      <c r="DY147" s="24"/>
      <c r="DZ147" s="21">
        <f>DZ112</f>
        <v>50405</v>
      </c>
      <c r="EA147" s="51">
        <f>DX147+EA146</f>
        <v>2543194.5200000005</v>
      </c>
      <c r="EB147" s="40"/>
      <c r="EC147" s="51">
        <f>EA147+EC146</f>
        <v>2567127.6200000006</v>
      </c>
      <c r="ED147" s="24"/>
      <c r="EE147" s="21">
        <f>EE112</f>
        <v>50770</v>
      </c>
      <c r="EF147" s="51">
        <f>EC147+EF146</f>
        <v>2589479.1100000008</v>
      </c>
      <c r="EG147" s="40"/>
      <c r="EH147" s="51">
        <f>EF147+EH146</f>
        <v>2610209.060000001</v>
      </c>
      <c r="EI147" s="24"/>
      <c r="EJ147" s="21">
        <f>EJ112</f>
        <v>51135</v>
      </c>
      <c r="EK147" s="51">
        <f>EH147+EK146</f>
        <v>2629278.310000001</v>
      </c>
      <c r="EL147" s="40"/>
      <c r="EM147" s="51">
        <f>EK147+EM146</f>
        <v>2646644.9200000009</v>
      </c>
      <c r="EN147" s="24"/>
      <c r="EO147" s="21">
        <f>EO112</f>
        <v>51501</v>
      </c>
      <c r="EP147" s="51">
        <f>EM147+EP146</f>
        <v>2662266.4500000007</v>
      </c>
      <c r="EQ147" s="40"/>
      <c r="ER147" s="51">
        <f>EP147+ER146</f>
        <v>2676099.4600000004</v>
      </c>
      <c r="ES147" s="24"/>
      <c r="ET147" s="21">
        <f>ET112</f>
        <v>51866</v>
      </c>
      <c r="EU147" s="51">
        <f>ER147+EU146</f>
        <v>2688099.4000000004</v>
      </c>
      <c r="EV147" s="40"/>
      <c r="EW147" s="51">
        <f>EU147+EW146</f>
        <v>2698220.5400000005</v>
      </c>
      <c r="EX147" s="24"/>
      <c r="EY147" s="21">
        <f>EY112</f>
        <v>52231</v>
      </c>
      <c r="EZ147" s="51">
        <f>EW147+EZ146</f>
        <v>2706416.0200000005</v>
      </c>
      <c r="FA147" s="40"/>
      <c r="FB147" s="51">
        <f>EZ147+FB146</f>
        <v>2712637.7900000005</v>
      </c>
      <c r="FC147" s="24"/>
      <c r="FD147" s="21">
        <f>FD112</f>
        <v>52596</v>
      </c>
      <c r="FE147" s="51">
        <f>FB147+FE146</f>
        <v>2716836.6100000003</v>
      </c>
      <c r="FF147" s="40"/>
      <c r="FG147" s="47"/>
      <c r="FH147" s="51">
        <f>FE147+FH146</f>
        <v>2718961.9000000004</v>
      </c>
      <c r="FI147" s="47"/>
      <c r="FJ147" s="21">
        <f>FJ112</f>
        <v>52962</v>
      </c>
    </row>
    <row r="148" spans="1:166" x14ac:dyDescent="0.35">
      <c r="L148" s="22">
        <f>L146+F146</f>
        <v>2987243.0500000003</v>
      </c>
      <c r="O148" s="2">
        <f>O146+F146</f>
        <v>2980448.9899999998</v>
      </c>
      <c r="T148" s="40">
        <f>O148+Q145+S145</f>
        <v>2982044.1599999997</v>
      </c>
    </row>
    <row r="149" spans="1:166" s="42" customFormat="1" x14ac:dyDescent="0.35">
      <c r="A149" s="40"/>
      <c r="B149" s="40"/>
      <c r="C149" s="40"/>
      <c r="D149" s="40"/>
      <c r="E149" s="40"/>
      <c r="F149" s="40"/>
      <c r="G149" s="40"/>
      <c r="H149" s="3"/>
      <c r="I149" s="3"/>
      <c r="J149" s="3"/>
      <c r="K149" s="3"/>
      <c r="L149" s="22">
        <f>K146</f>
        <v>165956.63999999996</v>
      </c>
      <c r="M149" s="3"/>
      <c r="N149" s="3"/>
      <c r="O149" s="22">
        <f>L149+N146</f>
        <v>247787.61999999994</v>
      </c>
      <c r="P149" s="40"/>
      <c r="Q149" s="40"/>
      <c r="R149" s="40"/>
      <c r="S149" s="40"/>
      <c r="T149" s="22">
        <f>O149+Q146+S146</f>
        <v>420631.11999999994</v>
      </c>
      <c r="U149" s="40"/>
      <c r="V149" s="40"/>
      <c r="W149" s="40"/>
      <c r="X149" s="40"/>
      <c r="Y149" s="22">
        <f>T149+V146+X146</f>
        <v>611952.57999999996</v>
      </c>
      <c r="Z149" s="3"/>
      <c r="AA149" s="40"/>
      <c r="AB149" s="40"/>
      <c r="AC149" s="40"/>
      <c r="AD149" s="22">
        <f>Y149+AA146+AC146</f>
        <v>802094.28999999992</v>
      </c>
      <c r="AE149" s="40"/>
      <c r="AF149" s="40"/>
      <c r="AG149" s="40"/>
      <c r="AH149" s="40"/>
      <c r="AI149" s="22">
        <f>AD149+AF146+AH146</f>
        <v>992236.0199999999</v>
      </c>
      <c r="AK149" s="40"/>
      <c r="AL149" s="40"/>
      <c r="AM149" s="40"/>
      <c r="AN149" s="22">
        <f>AI149+AK146+AM146</f>
        <v>1182377.8999999999</v>
      </c>
      <c r="AO149" s="40"/>
      <c r="AP149" s="40"/>
      <c r="AS149" s="22">
        <f>AN149+AP146+AR146</f>
        <v>1368963.9</v>
      </c>
      <c r="AX149" s="22">
        <f>AS149+AU146+AW146</f>
        <v>1555549.8399999999</v>
      </c>
      <c r="BC149" s="22">
        <f>AX149+AZ146+BB146</f>
        <v>1742135.7999999998</v>
      </c>
      <c r="BH149" s="22">
        <f>BC149+BE146+BG146</f>
        <v>1928721.7399999998</v>
      </c>
      <c r="BM149" s="22">
        <f>BH149+BJ146+BL146</f>
        <v>2115307.6999999997</v>
      </c>
      <c r="BR149" s="22">
        <f>BM149+BO146+BQ146</f>
        <v>2301893.39</v>
      </c>
      <c r="BW149" s="22">
        <f>BR149+BT146+BV146</f>
        <v>2478856.14</v>
      </c>
      <c r="CB149" s="22">
        <f>BW149+BY146+CA146</f>
        <v>2655818.8800000004</v>
      </c>
      <c r="CG149" s="22">
        <f>CB149+CD146+CF146</f>
        <v>2832781.6300000004</v>
      </c>
      <c r="CL149" s="22">
        <f>CG149+CI146+CK146</f>
        <v>3009744.3800000004</v>
      </c>
      <c r="CQ149" s="22">
        <f>CL149+CN146+CP146</f>
        <v>3186707.1800000006</v>
      </c>
      <c r="CV149" s="22">
        <f>CQ149+CS146+CU146</f>
        <v>3363669.9200000004</v>
      </c>
      <c r="DA149" s="22">
        <f>CV149+CX146+CZ146</f>
        <v>3540632.6500000004</v>
      </c>
      <c r="DF149" s="22">
        <f>DA149+DC146+DE146</f>
        <v>3717595.5700000008</v>
      </c>
      <c r="DK149" s="22">
        <f>DF149+DH146+DJ146</f>
        <v>3894558.350000001</v>
      </c>
      <c r="DP149" s="22">
        <f>DK149+DM146+DO146</f>
        <v>4071521.1100000008</v>
      </c>
      <c r="DU149" s="22">
        <f>DP149+DR146+DT146</f>
        <v>4248483.870000001</v>
      </c>
      <c r="DZ149" s="22">
        <f>DU149+DW146+DY146</f>
        <v>4425446.620000001</v>
      </c>
      <c r="EE149" s="22">
        <f>DZ149+EB146+ED146</f>
        <v>4602409.330000001</v>
      </c>
      <c r="EJ149" s="22">
        <f>EE149+EG146+EI146</f>
        <v>4779371.4600000009</v>
      </c>
      <c r="EO149" s="22">
        <f>EJ149+EL146+EN146</f>
        <v>4956334.2200000007</v>
      </c>
      <c r="ET149" s="22">
        <f>EO149+EQ146+ES146</f>
        <v>5133296.9600000009</v>
      </c>
      <c r="EY149" s="22">
        <f>ET149+EV146+EX146</f>
        <v>5310259.7100000009</v>
      </c>
      <c r="FD149" s="22">
        <f>EY149+FA146+FC146</f>
        <v>5487222.5000000009</v>
      </c>
      <c r="FG149" s="47"/>
      <c r="FI149" s="22">
        <f>FD149+FF146+FI146</f>
        <v>5664185.2700000005</v>
      </c>
    </row>
    <row r="150" spans="1:166" x14ac:dyDescent="0.35">
      <c r="A150" s="7"/>
      <c r="B150" s="7"/>
      <c r="C150" s="6"/>
      <c r="D150" s="6"/>
      <c r="E150" s="5"/>
      <c r="F150" s="5"/>
      <c r="G150" s="5"/>
      <c r="Z150" s="2"/>
      <c r="AJ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51">
        <f>FH147</f>
        <v>2718961.9000000004</v>
      </c>
      <c r="FJ150" s="2"/>
    </row>
    <row r="151" spans="1:166" x14ac:dyDescent="0.35">
      <c r="FI151" s="52">
        <f>FI149-FI150</f>
        <v>2945223.37</v>
      </c>
    </row>
    <row r="152" spans="1:166" x14ac:dyDescent="0.35">
      <c r="B152" s="4">
        <v>41640</v>
      </c>
      <c r="C152" s="48">
        <f>B152+181</f>
        <v>41821</v>
      </c>
      <c r="D152" s="48">
        <f>C152+184</f>
        <v>42005</v>
      </c>
      <c r="E152" s="48">
        <f>D152+365</f>
        <v>42370</v>
      </c>
      <c r="F152" s="57">
        <f>E152+366</f>
        <v>42736</v>
      </c>
      <c r="G152" s="57">
        <f t="shared" ref="F152:AI152" si="179">F152+365</f>
        <v>43101</v>
      </c>
      <c r="H152" s="57">
        <f t="shared" si="179"/>
        <v>43466</v>
      </c>
      <c r="I152" s="57">
        <f t="shared" si="179"/>
        <v>43831</v>
      </c>
      <c r="J152" s="57">
        <f>I152+366</f>
        <v>44197</v>
      </c>
      <c r="K152" s="57">
        <f t="shared" si="179"/>
        <v>44562</v>
      </c>
      <c r="L152" s="57">
        <f t="shared" si="179"/>
        <v>44927</v>
      </c>
      <c r="M152" s="57">
        <f t="shared" si="179"/>
        <v>45292</v>
      </c>
      <c r="N152" s="57">
        <f>M152+366</f>
        <v>45658</v>
      </c>
      <c r="O152" s="57">
        <f t="shared" si="179"/>
        <v>46023</v>
      </c>
      <c r="P152" s="57">
        <f t="shared" si="179"/>
        <v>46388</v>
      </c>
      <c r="Q152" s="57">
        <f t="shared" si="179"/>
        <v>46753</v>
      </c>
      <c r="R152" s="57">
        <f>Q152+366</f>
        <v>47119</v>
      </c>
      <c r="S152" s="57">
        <f t="shared" si="179"/>
        <v>47484</v>
      </c>
      <c r="T152" s="57">
        <f t="shared" si="179"/>
        <v>47849</v>
      </c>
      <c r="U152" s="57">
        <f t="shared" si="179"/>
        <v>48214</v>
      </c>
      <c r="V152" s="57">
        <f>U152+366</f>
        <v>48580</v>
      </c>
      <c r="W152" s="57">
        <f t="shared" si="179"/>
        <v>48945</v>
      </c>
      <c r="X152" s="57">
        <f t="shared" si="179"/>
        <v>49310</v>
      </c>
      <c r="Y152" s="57">
        <f t="shared" si="179"/>
        <v>49675</v>
      </c>
      <c r="Z152" s="57">
        <f>Y152+366</f>
        <v>50041</v>
      </c>
      <c r="AA152" s="57">
        <f t="shared" si="179"/>
        <v>50406</v>
      </c>
      <c r="AB152" s="57">
        <f t="shared" si="179"/>
        <v>50771</v>
      </c>
      <c r="AC152" s="57">
        <f t="shared" si="179"/>
        <v>51136</v>
      </c>
      <c r="AD152" s="57">
        <f>AC152+366</f>
        <v>51502</v>
      </c>
      <c r="AE152" s="57">
        <f t="shared" si="179"/>
        <v>51867</v>
      </c>
      <c r="AF152" s="57">
        <f t="shared" si="179"/>
        <v>52232</v>
      </c>
      <c r="AG152" s="57">
        <f t="shared" si="179"/>
        <v>52597</v>
      </c>
      <c r="AH152" s="57">
        <f>AG152+366</f>
        <v>52963</v>
      </c>
      <c r="AI152" s="57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</row>
    <row r="153" spans="1:166" x14ac:dyDescent="0.35">
      <c r="A153" s="2" t="s">
        <v>0</v>
      </c>
      <c r="B153" s="2">
        <f>I76</f>
        <v>2986863.5</v>
      </c>
      <c r="C153" s="2">
        <f>L76</f>
        <v>2857243.0500000003</v>
      </c>
      <c r="D153" s="2">
        <f>O76</f>
        <v>2766985.0500000007</v>
      </c>
      <c r="E153" s="2">
        <f>T76</f>
        <v>2582205.54</v>
      </c>
      <c r="F153" s="2">
        <f>Y76</f>
        <v>2388123.5300000003</v>
      </c>
      <c r="G153" s="2">
        <f>AD76</f>
        <v>2184471.7199999997</v>
      </c>
      <c r="H153" s="2">
        <f>AI76</f>
        <v>1969545.17</v>
      </c>
      <c r="I153" s="2">
        <f>AN76</f>
        <v>1810357.95</v>
      </c>
      <c r="J153" s="2">
        <f>AS76</f>
        <v>1646306.6199999999</v>
      </c>
      <c r="K153" s="2">
        <f>AX76</f>
        <v>1473503.2999999998</v>
      </c>
      <c r="L153" s="2">
        <f>BC76</f>
        <v>1312306.1099999999</v>
      </c>
      <c r="M153" s="2">
        <f>BH76</f>
        <v>1188651.2799999996</v>
      </c>
      <c r="N153" s="2">
        <f>BM76</f>
        <v>1064711.6499999999</v>
      </c>
      <c r="O153" s="2">
        <f>BR76</f>
        <v>934325.83999999973</v>
      </c>
      <c r="P153" s="2">
        <f>BW76</f>
        <v>806873.18999999983</v>
      </c>
      <c r="Q153" s="2">
        <f>CB76</f>
        <v>672681.57999999961</v>
      </c>
      <c r="R153" s="2">
        <f>CG76</f>
        <v>531384.03999999969</v>
      </c>
      <c r="S153" s="2">
        <f>CL76</f>
        <v>382593.01999999967</v>
      </c>
      <c r="T153" s="2">
        <f>CQ76</f>
        <v>225899.1799999997</v>
      </c>
      <c r="U153" s="2">
        <f>CV76</f>
        <v>60870.179999999709</v>
      </c>
      <c r="V153" s="2">
        <f>DA76</f>
        <v>25417.349999999838</v>
      </c>
      <c r="W153" s="2">
        <f>DF76</f>
        <v>1.3642420526593924E-11</v>
      </c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40"/>
    </row>
    <row r="154" spans="1:166" x14ac:dyDescent="0.35">
      <c r="A154" s="2" t="s">
        <v>56</v>
      </c>
      <c r="B154" s="20">
        <f>I111</f>
        <v>2986863.5</v>
      </c>
      <c r="C154" s="20">
        <f>L111</f>
        <v>2857243.0500000003</v>
      </c>
      <c r="D154" s="20">
        <f>O111</f>
        <v>2824908.43</v>
      </c>
      <c r="E154" s="20">
        <f>T111</f>
        <v>2701177.6199999992</v>
      </c>
      <c r="F154" s="20">
        <f>Y111</f>
        <v>2571700.4299999997</v>
      </c>
      <c r="G154" s="20">
        <f>AD111</f>
        <v>2436419.0499999998</v>
      </c>
      <c r="H154" s="20">
        <f>AI111</f>
        <v>2293850.44</v>
      </c>
      <c r="I154" s="20">
        <f>AN111</f>
        <v>2211243.8900000006</v>
      </c>
      <c r="J154" s="20">
        <f>AS111</f>
        <v>2128245.1500000004</v>
      </c>
      <c r="K154" s="20">
        <f>AX111</f>
        <v>2041230.3199999996</v>
      </c>
      <c r="L154" s="20">
        <f>BC111</f>
        <v>1950002.98</v>
      </c>
      <c r="M154" s="20">
        <f>BH111</f>
        <v>1854357.08</v>
      </c>
      <c r="N154" s="20">
        <f>BM111</f>
        <v>1754076.2599999998</v>
      </c>
      <c r="O154" s="20">
        <f>BR111</f>
        <v>1648934.0199999998</v>
      </c>
      <c r="P154" s="20">
        <f>BW111</f>
        <v>1548416.6199999999</v>
      </c>
      <c r="Q154" s="20">
        <f>CB111</f>
        <v>1442966.8599999999</v>
      </c>
      <c r="R154" s="20">
        <f>CG111</f>
        <v>1332339.95</v>
      </c>
      <c r="S154" s="20">
        <f>CL111</f>
        <v>1216279.17</v>
      </c>
      <c r="T154" s="20">
        <f>CQ111</f>
        <v>1094514.76</v>
      </c>
      <c r="U154" s="20">
        <f>CV111</f>
        <v>966763.50999999978</v>
      </c>
      <c r="V154" s="20">
        <f>DA111</f>
        <v>832727.84999999974</v>
      </c>
      <c r="W154" s="20">
        <f>DF111</f>
        <v>692095.37000000023</v>
      </c>
      <c r="X154" s="20">
        <f>DK111</f>
        <v>544537.56999999995</v>
      </c>
      <c r="Y154" s="20">
        <f>DP111</f>
        <v>499501.22000000009</v>
      </c>
      <c r="Z154" s="20">
        <f>DU111</f>
        <v>451961.18000000017</v>
      </c>
      <c r="AA154" s="20">
        <f>DZ111</f>
        <v>401776.69000000012</v>
      </c>
      <c r="AB154" s="20">
        <f>EE111</f>
        <v>348799.02000000014</v>
      </c>
      <c r="AC154" s="20">
        <f>EJ111</f>
        <v>292870.74000000011</v>
      </c>
      <c r="AD154" s="20">
        <f>EO111</f>
        <v>233826.07000000012</v>
      </c>
      <c r="AE154" s="20">
        <f>ET111</f>
        <v>171489.26000000013</v>
      </c>
      <c r="AF154" s="20">
        <f>EY111</f>
        <v>105674.70000000013</v>
      </c>
      <c r="AG154" s="20">
        <f>FD111</f>
        <v>36186.160000000134</v>
      </c>
      <c r="AH154" s="40">
        <f>FG111</f>
        <v>1.3739054338657297E-10</v>
      </c>
      <c r="AI154" s="40"/>
    </row>
    <row r="155" spans="1:166" x14ac:dyDescent="0.35">
      <c r="A155" s="20" t="s">
        <v>57</v>
      </c>
      <c r="B155" s="40">
        <f>I146</f>
        <v>2986863.5</v>
      </c>
      <c r="C155" s="40">
        <f>L146</f>
        <v>2857243.0500000003</v>
      </c>
      <c r="D155" s="40">
        <f>O146</f>
        <v>2850448.9899999998</v>
      </c>
      <c r="E155" s="40">
        <f>T146</f>
        <v>2818165.0300000007</v>
      </c>
      <c r="F155" s="40">
        <f>Y146</f>
        <v>2763341.0399999996</v>
      </c>
      <c r="G155" s="40">
        <f>AD146</f>
        <v>2707041.52</v>
      </c>
      <c r="H155" s="40">
        <f>AI146</f>
        <v>2648036.41</v>
      </c>
      <c r="I155" s="40">
        <f>AN146</f>
        <v>2586193.7999999998</v>
      </c>
      <c r="J155" s="40">
        <f>AS146</f>
        <v>2524972.2599999998</v>
      </c>
      <c r="K155" s="40">
        <f>AX146</f>
        <v>2460797.2700000005</v>
      </c>
      <c r="L155" s="40">
        <f>BC146</f>
        <v>2393524.21</v>
      </c>
      <c r="M155" s="40">
        <f>BH146</f>
        <v>2323001.3800000004</v>
      </c>
      <c r="N155" s="40">
        <f>BM146</f>
        <v>2249069.4000000004</v>
      </c>
      <c r="O155" s="40">
        <f>BR146</f>
        <v>2171561.3899999997</v>
      </c>
      <c r="P155" s="40">
        <f>BW146</f>
        <v>2100026.6599999997</v>
      </c>
      <c r="Q155" s="40">
        <f>CB146</f>
        <v>2024973.43</v>
      </c>
      <c r="R155" s="40">
        <f>CG146</f>
        <v>1946226.0399999998</v>
      </c>
      <c r="S155" s="40">
        <f>CL146</f>
        <v>1863600.0200000005</v>
      </c>
      <c r="T155" s="40">
        <f>CQ146</f>
        <v>1776901.4700000004</v>
      </c>
      <c r="U155" s="40">
        <f>CV146</f>
        <v>1685926.76</v>
      </c>
      <c r="V155" s="40">
        <f>DA146</f>
        <v>1590461.7699999998</v>
      </c>
      <c r="W155" s="40">
        <f>DF146</f>
        <v>1490281.3499999999</v>
      </c>
      <c r="X155" s="40">
        <f>DK146</f>
        <v>1385149.4000000001</v>
      </c>
      <c r="Y155" s="40">
        <f>DP146</f>
        <v>1274817.32</v>
      </c>
      <c r="Z155" s="40">
        <f>DU146</f>
        <v>1159023.98</v>
      </c>
      <c r="AA155" s="40">
        <f>DZ146</f>
        <v>1037494.9200000002</v>
      </c>
      <c r="AB155" s="40">
        <f>EE146</f>
        <v>909941.66000000027</v>
      </c>
      <c r="AC155" s="40">
        <f>EJ146</f>
        <v>776060.97000000044</v>
      </c>
      <c r="AD155" s="40">
        <f>EO146</f>
        <v>635534.07000000018</v>
      </c>
      <c r="AE155" s="40">
        <f>ET146</f>
        <v>488025.87000000011</v>
      </c>
      <c r="AF155" s="40">
        <f>EY146</f>
        <v>333184.20000000024</v>
      </c>
      <c r="AG155" s="40">
        <f>FD146</f>
        <v>170638.66000000027</v>
      </c>
      <c r="AH155" s="40">
        <f>FJ146</f>
        <v>2.4283508537337184E-10</v>
      </c>
      <c r="AI155" s="58"/>
      <c r="AJ155" s="40"/>
    </row>
    <row r="156" spans="1:166" x14ac:dyDescent="0.35">
      <c r="H156" s="2"/>
      <c r="I156" s="2"/>
      <c r="J156" s="2"/>
      <c r="K156" s="2"/>
      <c r="L156" s="2"/>
      <c r="M156" s="2"/>
      <c r="N156" s="2"/>
      <c r="Y156" s="3"/>
      <c r="Z156" s="2"/>
      <c r="AI156" s="40"/>
    </row>
    <row r="157" spans="1:166" x14ac:dyDescent="0.35">
      <c r="B157" s="4">
        <v>41820</v>
      </c>
      <c r="C157" s="48">
        <f>B157+184</f>
        <v>42004</v>
      </c>
      <c r="D157" s="57">
        <v>41820</v>
      </c>
      <c r="E157" s="57">
        <f>D157+184</f>
        <v>42004</v>
      </c>
      <c r="F157" s="57">
        <f>E157+181</f>
        <v>42185</v>
      </c>
      <c r="G157" s="57">
        <f t="shared" ref="D157:BL157" si="180">F157+184</f>
        <v>42369</v>
      </c>
      <c r="H157" s="57">
        <f>G157+182</f>
        <v>42551</v>
      </c>
      <c r="I157" s="57">
        <f t="shared" si="180"/>
        <v>42735</v>
      </c>
      <c r="J157" s="57">
        <f>I157+181</f>
        <v>42916</v>
      </c>
      <c r="K157" s="57">
        <f t="shared" si="180"/>
        <v>43100</v>
      </c>
      <c r="L157" s="57">
        <f>K157+181</f>
        <v>43281</v>
      </c>
      <c r="M157" s="57">
        <f t="shared" si="180"/>
        <v>43465</v>
      </c>
      <c r="N157" s="57">
        <f>M157+181</f>
        <v>43646</v>
      </c>
      <c r="O157" s="57">
        <f t="shared" si="180"/>
        <v>43830</v>
      </c>
      <c r="P157" s="57">
        <f>O157+182</f>
        <v>44012</v>
      </c>
      <c r="Q157" s="57">
        <f t="shared" si="180"/>
        <v>44196</v>
      </c>
      <c r="R157" s="57">
        <f>Q157+181</f>
        <v>44377</v>
      </c>
      <c r="S157" s="57">
        <f t="shared" si="180"/>
        <v>44561</v>
      </c>
      <c r="T157" s="57">
        <f>S157+181</f>
        <v>44742</v>
      </c>
      <c r="U157" s="57">
        <f t="shared" si="180"/>
        <v>44926</v>
      </c>
      <c r="V157" s="57">
        <f>U157+181</f>
        <v>45107</v>
      </c>
      <c r="W157" s="57">
        <f t="shared" si="180"/>
        <v>45291</v>
      </c>
      <c r="X157" s="57">
        <f>W157+182</f>
        <v>45473</v>
      </c>
      <c r="Y157" s="57">
        <f t="shared" si="180"/>
        <v>45657</v>
      </c>
      <c r="Z157" s="57">
        <f>Y157+181</f>
        <v>45838</v>
      </c>
      <c r="AA157" s="57">
        <f t="shared" si="180"/>
        <v>46022</v>
      </c>
      <c r="AB157" s="57">
        <f>AA157+181</f>
        <v>46203</v>
      </c>
      <c r="AC157" s="57">
        <f t="shared" si="180"/>
        <v>46387</v>
      </c>
      <c r="AD157" s="57">
        <f>AC157+181</f>
        <v>46568</v>
      </c>
      <c r="AE157" s="57">
        <f t="shared" si="180"/>
        <v>46752</v>
      </c>
      <c r="AF157" s="57">
        <f>AE157+182</f>
        <v>46934</v>
      </c>
      <c r="AG157" s="57">
        <f t="shared" si="180"/>
        <v>47118</v>
      </c>
      <c r="AH157" s="57">
        <f>AG157+181</f>
        <v>47299</v>
      </c>
      <c r="AI157" s="57">
        <f t="shared" si="180"/>
        <v>47483</v>
      </c>
      <c r="AJ157" s="57">
        <f>AI157+181</f>
        <v>47664</v>
      </c>
      <c r="AK157" s="57">
        <f t="shared" si="180"/>
        <v>47848</v>
      </c>
      <c r="AL157" s="57">
        <f>AK157+181</f>
        <v>48029</v>
      </c>
      <c r="AM157" s="57">
        <f t="shared" si="180"/>
        <v>48213</v>
      </c>
      <c r="AN157" s="57">
        <f>AM157+182</f>
        <v>48395</v>
      </c>
      <c r="AO157" s="57">
        <f t="shared" si="180"/>
        <v>48579</v>
      </c>
      <c r="AP157" s="57">
        <f>AO157+181</f>
        <v>48760</v>
      </c>
      <c r="AQ157" s="57">
        <f t="shared" si="180"/>
        <v>48944</v>
      </c>
      <c r="AR157" s="57">
        <f>AQ157+181</f>
        <v>49125</v>
      </c>
      <c r="AS157" s="57">
        <f t="shared" si="180"/>
        <v>49309</v>
      </c>
      <c r="AT157" s="57">
        <f>AS157+181</f>
        <v>49490</v>
      </c>
      <c r="AU157" s="57">
        <f t="shared" si="180"/>
        <v>49674</v>
      </c>
      <c r="AV157" s="57">
        <f>AU157+182</f>
        <v>49856</v>
      </c>
      <c r="AW157" s="57">
        <f t="shared" si="180"/>
        <v>50040</v>
      </c>
      <c r="AX157" s="57">
        <f>AW157+181</f>
        <v>50221</v>
      </c>
      <c r="AY157" s="57">
        <f t="shared" si="180"/>
        <v>50405</v>
      </c>
      <c r="AZ157" s="57">
        <f>AY157+181</f>
        <v>50586</v>
      </c>
      <c r="BA157" s="57">
        <f t="shared" si="180"/>
        <v>50770</v>
      </c>
      <c r="BB157" s="57">
        <f>BA157+181</f>
        <v>50951</v>
      </c>
      <c r="BC157" s="57">
        <f t="shared" si="180"/>
        <v>51135</v>
      </c>
      <c r="BD157" s="57">
        <f>BC157+182</f>
        <v>51317</v>
      </c>
      <c r="BE157" s="57">
        <f t="shared" si="180"/>
        <v>51501</v>
      </c>
      <c r="BF157" s="57">
        <f>BE157+181</f>
        <v>51682</v>
      </c>
      <c r="BG157" s="57">
        <f t="shared" si="180"/>
        <v>51866</v>
      </c>
      <c r="BH157" s="57">
        <f>BG157+181</f>
        <v>52047</v>
      </c>
      <c r="BI157" s="57">
        <f t="shared" si="180"/>
        <v>52231</v>
      </c>
      <c r="BJ157" s="57">
        <f>BI157+181</f>
        <v>52412</v>
      </c>
      <c r="BK157" s="57">
        <f t="shared" si="180"/>
        <v>52596</v>
      </c>
      <c r="BL157" s="57">
        <f>BK157+182</f>
        <v>52778</v>
      </c>
      <c r="BM157" s="48"/>
    </row>
    <row r="158" spans="1:166" x14ac:dyDescent="0.35">
      <c r="A158" s="2" t="s">
        <v>58</v>
      </c>
      <c r="B158" s="2">
        <f>K76</f>
        <v>165956.63999999996</v>
      </c>
      <c r="C158" s="2">
        <f>N76</f>
        <v>165713.13000000006</v>
      </c>
      <c r="D158" s="40">
        <f>Q76</f>
        <v>164093.02999999997</v>
      </c>
      <c r="E158" s="2">
        <f>S76</f>
        <v>164093.45000000007</v>
      </c>
      <c r="F158" s="2">
        <f>V76</f>
        <v>163614.34999999995</v>
      </c>
      <c r="G158" s="2">
        <f>X76</f>
        <v>163614.30999999997</v>
      </c>
      <c r="H158" s="2">
        <f>AA76</f>
        <v>163054.51999999996</v>
      </c>
      <c r="I158" s="2">
        <f>AC76</f>
        <v>163024.57000000004</v>
      </c>
      <c r="J158" s="2">
        <f>AF76</f>
        <v>163024.52000000002</v>
      </c>
      <c r="K158" s="2">
        <f>AH76</f>
        <v>163024.55000000005</v>
      </c>
      <c r="L158" s="2">
        <f>AK76</f>
        <v>129699.92</v>
      </c>
      <c r="M158" s="2">
        <f>AM76</f>
        <v>129700.00000000003</v>
      </c>
      <c r="N158" s="2">
        <f>AP76</f>
        <v>127922.03</v>
      </c>
      <c r="O158" s="2">
        <f>AR76</f>
        <v>127922.02</v>
      </c>
      <c r="P158" s="2">
        <f>AU76</f>
        <v>127921.99999999999</v>
      </c>
      <c r="Q158" s="2">
        <f>AW76</f>
        <v>127921.90999999999</v>
      </c>
      <c r="R158" s="2">
        <f>AZ76</f>
        <v>116205.32</v>
      </c>
      <c r="S158" s="2">
        <f>BB76</f>
        <v>116205.33000000005</v>
      </c>
      <c r="T158" s="2">
        <f>BE76</f>
        <v>95020.979999999967</v>
      </c>
      <c r="U158" s="2">
        <f>BG76</f>
        <v>95020.949999999968</v>
      </c>
      <c r="V158" s="2">
        <f>BJ76</f>
        <v>91999.539999999979</v>
      </c>
      <c r="W158" s="2">
        <f>BL76</f>
        <v>91999.550000000017</v>
      </c>
      <c r="X158" s="49">
        <f>BO76</f>
        <v>91999.530000000013</v>
      </c>
      <c r="Y158" s="20">
        <f>BQ76</f>
        <v>91999.270000000033</v>
      </c>
      <c r="Z158" s="20">
        <f>BT76</f>
        <v>87187.94</v>
      </c>
      <c r="AA158" s="20">
        <f>BV76</f>
        <v>87185.939999999959</v>
      </c>
      <c r="AB158" s="20">
        <f>BY76</f>
        <v>87187.930000000022</v>
      </c>
      <c r="AC158" s="20">
        <f>CA76</f>
        <v>87187.95</v>
      </c>
      <c r="AD158" s="20">
        <f>CD76</f>
        <v>87187.93</v>
      </c>
      <c r="AE158" s="20">
        <f>CF76</f>
        <v>87187.92</v>
      </c>
      <c r="AF158" s="20">
        <f>CI76</f>
        <v>87187.939999999973</v>
      </c>
      <c r="AG158" s="20">
        <f>CK76</f>
        <v>87187.94</v>
      </c>
      <c r="AH158" s="20">
        <f>CN76</f>
        <v>87187.94</v>
      </c>
      <c r="AI158" s="20">
        <f>CP76</f>
        <v>87187.939999999973</v>
      </c>
      <c r="AJ158" s="2">
        <f>CS76</f>
        <v>87187.949999999983</v>
      </c>
      <c r="AK158" s="2">
        <f>CU76</f>
        <v>87187.88</v>
      </c>
      <c r="AL158" s="49">
        <f>CX76</f>
        <v>18929.07</v>
      </c>
      <c r="AM158" s="49">
        <f>CZ76</f>
        <v>18929.09</v>
      </c>
      <c r="AN158" s="49">
        <f>DC76</f>
        <v>18929.059999999998</v>
      </c>
      <c r="AO158" s="49">
        <f>DE76</f>
        <v>7229.41</v>
      </c>
      <c r="AP158" s="49">
        <v>0</v>
      </c>
      <c r="AQ158" s="49">
        <v>0</v>
      </c>
      <c r="AR158" s="49">
        <v>0</v>
      </c>
      <c r="AS158" s="49">
        <v>0</v>
      </c>
      <c r="AT158" s="49">
        <v>0</v>
      </c>
      <c r="AU158" s="49">
        <v>0</v>
      </c>
      <c r="AV158" s="49">
        <v>0</v>
      </c>
      <c r="AW158" s="49">
        <v>0</v>
      </c>
      <c r="AX158" s="49">
        <v>0</v>
      </c>
      <c r="AY158" s="49">
        <v>0</v>
      </c>
      <c r="AZ158" s="49">
        <v>0</v>
      </c>
      <c r="BA158" s="49">
        <v>0</v>
      </c>
      <c r="BB158" s="49">
        <v>0</v>
      </c>
      <c r="BC158" s="49">
        <v>0</v>
      </c>
      <c r="BD158" s="49">
        <v>0</v>
      </c>
      <c r="BE158" s="49">
        <v>0</v>
      </c>
      <c r="BF158" s="49">
        <v>0</v>
      </c>
      <c r="BG158" s="49">
        <v>0</v>
      </c>
      <c r="BH158" s="49">
        <v>0</v>
      </c>
      <c r="BI158" s="49">
        <v>0</v>
      </c>
      <c r="BJ158" s="49">
        <v>0</v>
      </c>
      <c r="BK158" s="49">
        <v>0</v>
      </c>
      <c r="BL158" s="49">
        <v>0</v>
      </c>
      <c r="BM158" s="49"/>
    </row>
    <row r="159" spans="1:166" x14ac:dyDescent="0.35">
      <c r="A159" s="20" t="s">
        <v>77</v>
      </c>
      <c r="B159" s="20">
        <f>K111</f>
        <v>165956.63999999996</v>
      </c>
      <c r="C159" s="20">
        <f>N111</f>
        <v>107371.54</v>
      </c>
      <c r="D159" s="40">
        <f>Q111</f>
        <v>132372.13999999998</v>
      </c>
      <c r="E159" s="20">
        <f>S111</f>
        <v>132435.48000000004</v>
      </c>
      <c r="F159" s="20">
        <f>V111</f>
        <v>131956.41</v>
      </c>
      <c r="G159" s="20">
        <f>X111</f>
        <v>131956.41</v>
      </c>
      <c r="H159" s="20">
        <f>AA111</f>
        <v>131366.62000000002</v>
      </c>
      <c r="I159" s="20">
        <f>AC111</f>
        <v>131366.60999999999</v>
      </c>
      <c r="J159" s="20">
        <f>AF111</f>
        <v>127612.06</v>
      </c>
      <c r="K159" s="20">
        <f>AH111</f>
        <v>131366.60999999999</v>
      </c>
      <c r="L159" s="20">
        <f>AK111</f>
        <v>97744.999999999985</v>
      </c>
      <c r="M159" s="20">
        <f>AM111</f>
        <v>98042.05</v>
      </c>
      <c r="N159" s="20">
        <f>AP111</f>
        <v>96264.1</v>
      </c>
      <c r="O159" s="20">
        <f>AR111</f>
        <v>96264.15</v>
      </c>
      <c r="P159" s="20">
        <f>AU111</f>
        <v>96264.069999999992</v>
      </c>
      <c r="Q159" s="20">
        <f>AW111</f>
        <v>96264.11</v>
      </c>
      <c r="R159" s="20">
        <f>AZ111</f>
        <v>96264.09</v>
      </c>
      <c r="S159" s="20">
        <f>BB111</f>
        <v>96264.09</v>
      </c>
      <c r="T159" s="20">
        <f>BE111</f>
        <v>96264.070000000022</v>
      </c>
      <c r="U159" s="20">
        <f>BG111</f>
        <v>96264.050000000017</v>
      </c>
      <c r="V159" s="20">
        <f>BJ111</f>
        <v>96264.09</v>
      </c>
      <c r="W159" s="20">
        <f>BL111</f>
        <v>96264.1</v>
      </c>
      <c r="X159" s="20">
        <f>BO111</f>
        <v>96264.120000000024</v>
      </c>
      <c r="Y159" s="20">
        <f>BQ111</f>
        <v>96263.64</v>
      </c>
      <c r="Z159" s="20">
        <f>BT111</f>
        <v>91452.50999999998</v>
      </c>
      <c r="AA159" s="20">
        <f>BV111</f>
        <v>91452.520000000019</v>
      </c>
      <c r="AB159" s="20">
        <f>BY111</f>
        <v>91452.390000000014</v>
      </c>
      <c r="AC159" s="20">
        <f>CA111</f>
        <v>91452.469999999987</v>
      </c>
      <c r="AD159" s="20">
        <f>CD111</f>
        <v>91452.489999999976</v>
      </c>
      <c r="AE159" s="20">
        <f>CF111</f>
        <v>91452.510000000009</v>
      </c>
      <c r="AF159" s="20">
        <f>CI111</f>
        <v>91452.470000000016</v>
      </c>
      <c r="AG159" s="20">
        <f>CK111</f>
        <v>91452.49</v>
      </c>
      <c r="AH159" s="20">
        <f>CN111</f>
        <v>91452.489999999991</v>
      </c>
      <c r="AI159" s="20">
        <f>CP111</f>
        <v>91452.49000000002</v>
      </c>
      <c r="AJ159" s="40">
        <f>CS111</f>
        <v>91452.489999999976</v>
      </c>
      <c r="AK159" s="49">
        <f>CU111</f>
        <v>91452.479999999996</v>
      </c>
      <c r="AL159" s="49">
        <f>CX111</f>
        <v>91452.49</v>
      </c>
      <c r="AM159" s="49">
        <f>CZ111</f>
        <v>91452.81</v>
      </c>
      <c r="AN159" s="49">
        <f>DC111</f>
        <v>91452.52</v>
      </c>
      <c r="AO159" s="49">
        <f>DE111</f>
        <v>91452.510000000009</v>
      </c>
      <c r="AP159" s="49">
        <f>DH111</f>
        <v>91452.5</v>
      </c>
      <c r="AQ159" s="49">
        <f>DJ111</f>
        <v>91452.77</v>
      </c>
      <c r="AR159" s="49">
        <f>DM111</f>
        <v>37183.500000000007</v>
      </c>
      <c r="AS159" s="49">
        <f>DO111</f>
        <v>37183.500000000007</v>
      </c>
      <c r="AT159" s="49">
        <f>DR111</f>
        <v>37183.49</v>
      </c>
      <c r="AU159" s="49">
        <f>DT111</f>
        <v>37183.480000000003</v>
      </c>
      <c r="AV159" s="49">
        <f>DW111</f>
        <v>37183.479999999996</v>
      </c>
      <c r="AW159" s="49">
        <f>DY111</f>
        <v>37183.5</v>
      </c>
      <c r="AX159" s="49">
        <f>EB111</f>
        <v>37183.509999999995</v>
      </c>
      <c r="AY159" s="49">
        <f>ED111</f>
        <v>37183.47</v>
      </c>
      <c r="AZ159" s="49">
        <f>EG111</f>
        <v>37183.479999999996</v>
      </c>
      <c r="BA159" s="49">
        <f>EI111</f>
        <v>37183.67</v>
      </c>
      <c r="BB159" s="49">
        <f>EL111</f>
        <v>37183.480000000003</v>
      </c>
      <c r="BC159" s="49">
        <f>EN111</f>
        <v>37183.500000000007</v>
      </c>
      <c r="BD159" s="49">
        <f>EQ111</f>
        <v>37183.500000000007</v>
      </c>
      <c r="BE159" s="49">
        <f>ES111</f>
        <v>37183.489999999991</v>
      </c>
      <c r="BF159" s="49">
        <f>EV111</f>
        <v>37183.479999999996</v>
      </c>
      <c r="BG159" s="49">
        <f>EX111</f>
        <v>37183.47</v>
      </c>
      <c r="BH159" s="49">
        <f>FA111</f>
        <v>37183.509999999995</v>
      </c>
      <c r="BI159" s="49">
        <f>FC111</f>
        <v>37183.479999999996</v>
      </c>
      <c r="BJ159" s="49">
        <f>FF111</f>
        <v>37183.32</v>
      </c>
      <c r="BK159" s="49">
        <f>FI111</f>
        <v>0</v>
      </c>
      <c r="BL159" s="49">
        <v>0</v>
      </c>
      <c r="BM159" s="49"/>
    </row>
    <row r="160" spans="1:166" x14ac:dyDescent="0.35">
      <c r="A160" s="40" t="s">
        <v>76</v>
      </c>
      <c r="B160" s="40">
        <f>K146</f>
        <v>165956.63999999996</v>
      </c>
      <c r="C160" s="40">
        <f>N146</f>
        <v>81830.98</v>
      </c>
      <c r="D160" s="40">
        <f>Q146</f>
        <v>76703.820000000007</v>
      </c>
      <c r="E160" s="40">
        <f>S146</f>
        <v>96139.68</v>
      </c>
      <c r="F160" s="40">
        <f>V146</f>
        <v>95660.830000000016</v>
      </c>
      <c r="G160" s="40">
        <f>X146</f>
        <v>95660.63</v>
      </c>
      <c r="H160" s="40">
        <f>AA146</f>
        <v>95070.849999999991</v>
      </c>
      <c r="I160" s="40">
        <f>AC146</f>
        <v>95070.86</v>
      </c>
      <c r="J160" s="40">
        <f>AF146</f>
        <v>95070.849999999948</v>
      </c>
      <c r="K160" s="40">
        <f>AH146</f>
        <v>95070.880000000048</v>
      </c>
      <c r="L160" s="40">
        <f>AK146</f>
        <v>95070.89</v>
      </c>
      <c r="M160" s="40">
        <f>AM146</f>
        <v>95070.99000000002</v>
      </c>
      <c r="N160" s="40">
        <f>AP146</f>
        <v>93292.989999999976</v>
      </c>
      <c r="O160" s="40">
        <f>AR146</f>
        <v>93293.010000000009</v>
      </c>
      <c r="P160" s="40">
        <f>AU146</f>
        <v>93292.98</v>
      </c>
      <c r="Q160" s="40">
        <f>AW146</f>
        <v>93292.960000000021</v>
      </c>
      <c r="R160" s="40">
        <f>AZ146</f>
        <v>93292.99000000002</v>
      </c>
      <c r="S160" s="40">
        <f>BB146</f>
        <v>93292.97000000003</v>
      </c>
      <c r="T160" s="40">
        <f>BE146</f>
        <v>93292.970000000016</v>
      </c>
      <c r="U160" s="40">
        <f>BG146</f>
        <v>93292.970000000016</v>
      </c>
      <c r="V160" s="40">
        <f>BJ146</f>
        <v>93292.959999999963</v>
      </c>
      <c r="W160" s="40">
        <f>BL146</f>
        <v>93293</v>
      </c>
      <c r="X160" s="40">
        <f>BO146</f>
        <v>93292.969999999987</v>
      </c>
      <c r="Y160" s="40">
        <f>BQ146</f>
        <v>93292.72</v>
      </c>
      <c r="Z160" s="40">
        <f>BT146</f>
        <v>88481.38</v>
      </c>
      <c r="AA160" s="40">
        <f>BV146</f>
        <v>88481.37</v>
      </c>
      <c r="AB160" s="40">
        <f>BY146</f>
        <v>88481.37000000001</v>
      </c>
      <c r="AC160" s="40">
        <f>CA146</f>
        <v>88481.37</v>
      </c>
      <c r="AD160" s="40">
        <f>CD146</f>
        <v>88481.37000000001</v>
      </c>
      <c r="AE160" s="40">
        <f>CF146</f>
        <v>88481.380000000019</v>
      </c>
      <c r="AF160" s="40">
        <f>CI146</f>
        <v>88481.37</v>
      </c>
      <c r="AG160" s="40">
        <f>CK146</f>
        <v>88481.38</v>
      </c>
      <c r="AH160" s="40">
        <f>CN146</f>
        <v>88481.39</v>
      </c>
      <c r="AI160" s="40">
        <f>CP146</f>
        <v>88481.409999999989</v>
      </c>
      <c r="AJ160" s="40">
        <f>CS146</f>
        <v>88481.359999999971</v>
      </c>
      <c r="AK160" s="49">
        <f>CU146</f>
        <v>88481.379999999976</v>
      </c>
      <c r="AL160" s="49">
        <f>CX146</f>
        <v>88481.369999999981</v>
      </c>
      <c r="AM160" s="49">
        <f>CZ146</f>
        <v>88481.36</v>
      </c>
      <c r="AN160" s="49">
        <f>DC146</f>
        <v>88481.530000000028</v>
      </c>
      <c r="AO160" s="49">
        <f>DE146</f>
        <v>88481.390000000014</v>
      </c>
      <c r="AP160" s="49">
        <f>DH146</f>
        <v>88481.390000000014</v>
      </c>
      <c r="AQ160" s="49">
        <f>DJ146</f>
        <v>88481.39</v>
      </c>
      <c r="AR160" s="49">
        <f>DM146</f>
        <v>88481.400000000023</v>
      </c>
      <c r="AS160" s="49">
        <f>DO146</f>
        <v>88481.360000000015</v>
      </c>
      <c r="AT160" s="49">
        <f>DR146</f>
        <v>88481.390000000029</v>
      </c>
      <c r="AU160" s="49">
        <f>DT146</f>
        <v>88481.369999999981</v>
      </c>
      <c r="AV160" s="49">
        <f>DW146</f>
        <v>88481.379999999976</v>
      </c>
      <c r="AW160" s="49">
        <f>DY146</f>
        <v>88481.37000000001</v>
      </c>
      <c r="AX160" s="49">
        <f>EB146</f>
        <v>88481.34</v>
      </c>
      <c r="AY160" s="49">
        <f>ED146</f>
        <v>88481.370000000039</v>
      </c>
      <c r="AZ160" s="49">
        <f>EG146</f>
        <v>88481.359999999971</v>
      </c>
      <c r="BA160" s="49">
        <f>EI146</f>
        <v>88480.769999999975</v>
      </c>
      <c r="BB160" s="49">
        <f>EL146</f>
        <v>88481.38</v>
      </c>
      <c r="BC160" s="49">
        <f>EN146</f>
        <v>88481.380000000019</v>
      </c>
      <c r="BD160" s="49">
        <f>EQ146</f>
        <v>88481.380000000019</v>
      </c>
      <c r="BE160" s="49">
        <f>ES146</f>
        <v>88481.36</v>
      </c>
      <c r="BF160" s="49">
        <f>EV146</f>
        <v>88481.350000000035</v>
      </c>
      <c r="BG160" s="49">
        <f>EX146</f>
        <v>88481.400000000038</v>
      </c>
      <c r="BH160" s="49">
        <f>FA146</f>
        <v>88481.399999999965</v>
      </c>
      <c r="BI160" s="49">
        <f>FC146</f>
        <v>88481.38999999997</v>
      </c>
      <c r="BJ160" s="49">
        <f>FF146</f>
        <v>88481.390000000014</v>
      </c>
      <c r="BK160" s="49">
        <f>FI146</f>
        <v>88481.380000000019</v>
      </c>
      <c r="BL160" s="49">
        <v>0</v>
      </c>
      <c r="BM160" s="49"/>
    </row>
    <row r="161" spans="1:45" s="50" customFormat="1" x14ac:dyDescent="0.3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N161" s="49"/>
      <c r="AO161" s="49"/>
      <c r="AP161" s="49"/>
      <c r="AQ161" s="49"/>
      <c r="AR161" s="49"/>
      <c r="AS161" s="49"/>
    </row>
    <row r="162" spans="1:45" s="50" customFormat="1" x14ac:dyDescent="0.35">
      <c r="A162" s="49"/>
      <c r="B162" s="19">
        <v>2014</v>
      </c>
      <c r="C162" s="19">
        <f>B162+1</f>
        <v>2015</v>
      </c>
      <c r="D162" s="19">
        <f t="shared" ref="D162:AG162" si="181">C162+1</f>
        <v>2016</v>
      </c>
      <c r="E162" s="19">
        <f t="shared" si="181"/>
        <v>2017</v>
      </c>
      <c r="F162" s="19">
        <f t="shared" si="181"/>
        <v>2018</v>
      </c>
      <c r="G162" s="19">
        <f t="shared" si="181"/>
        <v>2019</v>
      </c>
      <c r="H162" s="19">
        <f t="shared" si="181"/>
        <v>2020</v>
      </c>
      <c r="I162" s="19">
        <f t="shared" si="181"/>
        <v>2021</v>
      </c>
      <c r="J162" s="19">
        <f t="shared" si="181"/>
        <v>2022</v>
      </c>
      <c r="K162" s="19">
        <f t="shared" si="181"/>
        <v>2023</v>
      </c>
      <c r="L162" s="19">
        <f t="shared" si="181"/>
        <v>2024</v>
      </c>
      <c r="M162" s="19">
        <f t="shared" si="181"/>
        <v>2025</v>
      </c>
      <c r="N162" s="19">
        <f t="shared" si="181"/>
        <v>2026</v>
      </c>
      <c r="O162" s="19">
        <f t="shared" si="181"/>
        <v>2027</v>
      </c>
      <c r="P162" s="19">
        <f t="shared" si="181"/>
        <v>2028</v>
      </c>
      <c r="Q162" s="19">
        <f t="shared" si="181"/>
        <v>2029</v>
      </c>
      <c r="R162" s="19">
        <f t="shared" si="181"/>
        <v>2030</v>
      </c>
      <c r="S162" s="19">
        <f t="shared" si="181"/>
        <v>2031</v>
      </c>
      <c r="T162" s="19">
        <f t="shared" si="181"/>
        <v>2032</v>
      </c>
      <c r="U162" s="19">
        <f t="shared" si="181"/>
        <v>2033</v>
      </c>
      <c r="V162" s="19">
        <f t="shared" si="181"/>
        <v>2034</v>
      </c>
      <c r="W162" s="19">
        <f t="shared" si="181"/>
        <v>2035</v>
      </c>
      <c r="X162" s="19">
        <f t="shared" si="181"/>
        <v>2036</v>
      </c>
      <c r="Y162" s="19">
        <f t="shared" si="181"/>
        <v>2037</v>
      </c>
      <c r="Z162" s="19">
        <f t="shared" si="181"/>
        <v>2038</v>
      </c>
      <c r="AA162" s="19">
        <f t="shared" si="181"/>
        <v>2039</v>
      </c>
      <c r="AB162" s="19">
        <f t="shared" si="181"/>
        <v>2040</v>
      </c>
      <c r="AC162" s="19">
        <f t="shared" si="181"/>
        <v>2041</v>
      </c>
      <c r="AD162" s="19">
        <f t="shared" si="181"/>
        <v>2042</v>
      </c>
      <c r="AE162" s="19">
        <f t="shared" si="181"/>
        <v>2043</v>
      </c>
      <c r="AF162" s="19">
        <f t="shared" si="181"/>
        <v>2044</v>
      </c>
      <c r="AG162" s="19">
        <f t="shared" si="181"/>
        <v>2045</v>
      </c>
      <c r="AH162" s="49"/>
      <c r="AI162" s="49"/>
      <c r="AJ162" s="49"/>
      <c r="AK162" s="49"/>
      <c r="AL162" s="49"/>
      <c r="AN162" s="49"/>
      <c r="AO162" s="49"/>
      <c r="AP162" s="49"/>
      <c r="AQ162" s="49"/>
      <c r="AR162" s="49"/>
      <c r="AS162" s="49"/>
    </row>
    <row r="163" spans="1:45" s="39" customFormat="1" x14ac:dyDescent="0.35">
      <c r="A163" s="49" t="s">
        <v>78</v>
      </c>
      <c r="B163" s="20">
        <f>B158+C158</f>
        <v>331669.77</v>
      </c>
      <c r="C163" s="40">
        <f>D158+E158</f>
        <v>328186.48000000004</v>
      </c>
      <c r="D163" s="40">
        <f>F158+G158</f>
        <v>327228.65999999992</v>
      </c>
      <c r="E163" s="40">
        <f>H158+I158</f>
        <v>326079.08999999997</v>
      </c>
      <c r="F163" s="40">
        <f>J158+K158</f>
        <v>326049.07000000007</v>
      </c>
      <c r="G163" s="40">
        <f>L158+M158</f>
        <v>259399.92000000004</v>
      </c>
      <c r="H163" s="40">
        <f>N158+O158</f>
        <v>255844.05</v>
      </c>
      <c r="I163" s="40">
        <f>P158+Q158</f>
        <v>255843.90999999997</v>
      </c>
      <c r="J163" s="40">
        <f>R158+S158</f>
        <v>232410.65000000005</v>
      </c>
      <c r="K163" s="40">
        <f>T158+U158</f>
        <v>190041.92999999993</v>
      </c>
      <c r="L163" s="40">
        <f>V158+W158</f>
        <v>183999.09</v>
      </c>
      <c r="M163" s="40">
        <f>X158+Y158</f>
        <v>183998.80000000005</v>
      </c>
      <c r="N163" s="40">
        <f>Z158+AA158</f>
        <v>174373.87999999995</v>
      </c>
      <c r="O163" s="40">
        <f>AB158+AC158</f>
        <v>174375.88</v>
      </c>
      <c r="P163" s="40">
        <f>AD158+AE158</f>
        <v>174375.84999999998</v>
      </c>
      <c r="Q163" s="40">
        <f>AF158+AG158</f>
        <v>174375.87999999998</v>
      </c>
      <c r="R163" s="40">
        <f>AH158+AI158</f>
        <v>174375.87999999998</v>
      </c>
      <c r="S163" s="40">
        <f>AJ158+AK158</f>
        <v>174375.83</v>
      </c>
      <c r="T163" s="40">
        <f>AL158+AM158</f>
        <v>37858.160000000003</v>
      </c>
      <c r="U163" s="40">
        <f>AN158+AO158</f>
        <v>26158.469999999998</v>
      </c>
      <c r="V163" s="40">
        <f>AP158+AQ158</f>
        <v>0</v>
      </c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20"/>
      <c r="AN163" s="20"/>
      <c r="AO163" s="20"/>
      <c r="AP163" s="20"/>
      <c r="AQ163" s="20"/>
      <c r="AR163" s="20"/>
      <c r="AS163" s="20"/>
    </row>
    <row r="164" spans="1:45" s="42" customFormat="1" x14ac:dyDescent="0.35">
      <c r="A164" s="40" t="s">
        <v>79</v>
      </c>
      <c r="B164" s="49">
        <f>B159+C159</f>
        <v>273328.17999999993</v>
      </c>
      <c r="C164" s="49">
        <f>D159+E159</f>
        <v>264807.62</v>
      </c>
      <c r="D164" s="49">
        <f>F159+G159</f>
        <v>263912.82</v>
      </c>
      <c r="E164" s="49">
        <f>H159+I159</f>
        <v>262733.23</v>
      </c>
      <c r="F164" s="49">
        <f>J159+K159</f>
        <v>258978.66999999998</v>
      </c>
      <c r="G164" s="49">
        <f>L159+M159</f>
        <v>195787.05</v>
      </c>
      <c r="H164" s="49">
        <f>N159+O159</f>
        <v>192528.25</v>
      </c>
      <c r="I164" s="49">
        <f>P159+Q159</f>
        <v>192528.18</v>
      </c>
      <c r="J164" s="49">
        <f>R159+S159</f>
        <v>192528.18</v>
      </c>
      <c r="K164" s="49">
        <f>T159+U159</f>
        <v>192528.12000000005</v>
      </c>
      <c r="L164" s="49">
        <f>V159+W159</f>
        <v>192528.19</v>
      </c>
      <c r="M164" s="49">
        <f>X159+Y159</f>
        <v>192527.76</v>
      </c>
      <c r="N164" s="49">
        <f>Z159+AA159</f>
        <v>182905.03</v>
      </c>
      <c r="O164" s="49">
        <f>AB159+AC159</f>
        <v>182904.86</v>
      </c>
      <c r="P164" s="49">
        <f>AD159+AE159</f>
        <v>182905</v>
      </c>
      <c r="Q164" s="49">
        <f>AF159+AG159</f>
        <v>182904.96000000002</v>
      </c>
      <c r="R164" s="49">
        <f>AH159+AI159</f>
        <v>182904.98</v>
      </c>
      <c r="S164" s="49">
        <f>AJ159+AK159</f>
        <v>182904.96999999997</v>
      </c>
      <c r="T164" s="49">
        <f>AL159+AM159</f>
        <v>182905.3</v>
      </c>
      <c r="U164" s="49">
        <f>AN159+AO159</f>
        <v>182905.03000000003</v>
      </c>
      <c r="V164" s="49">
        <f>AP159+AQ159</f>
        <v>182905.27000000002</v>
      </c>
      <c r="W164" s="49">
        <f>AR159+AS159</f>
        <v>74367.000000000015</v>
      </c>
      <c r="X164" s="49">
        <f>AT159+AU159</f>
        <v>74366.97</v>
      </c>
      <c r="Y164" s="49">
        <f>AV159+AW159</f>
        <v>74366.98</v>
      </c>
      <c r="Z164" s="49">
        <f>AX159+AY159</f>
        <v>74366.98</v>
      </c>
      <c r="AA164" s="49">
        <f>AZ159+BA159</f>
        <v>74367.149999999994</v>
      </c>
      <c r="AB164" s="49">
        <f>BB159+BC159</f>
        <v>74366.98000000001</v>
      </c>
      <c r="AC164" s="49">
        <f>BD159+BE159</f>
        <v>74366.989999999991</v>
      </c>
      <c r="AD164" s="49">
        <f>BF159+BG159</f>
        <v>74366.95</v>
      </c>
      <c r="AE164" s="49">
        <f>BH159+BI159</f>
        <v>74366.989999999991</v>
      </c>
      <c r="AF164" s="49">
        <f>BJ159+BK159</f>
        <v>37183.32</v>
      </c>
      <c r="AG164" s="49">
        <f>BL159+BM159</f>
        <v>0</v>
      </c>
      <c r="AH164" s="40"/>
      <c r="AI164" s="40"/>
      <c r="AJ164" s="40"/>
      <c r="AK164" s="40"/>
      <c r="AN164" s="40"/>
      <c r="AO164" s="40"/>
      <c r="AP164" s="40"/>
      <c r="AQ164" s="40"/>
      <c r="AR164" s="40"/>
      <c r="AS164" s="40"/>
    </row>
    <row r="165" spans="1:45" s="42" customFormat="1" x14ac:dyDescent="0.35">
      <c r="A165" s="40" t="s">
        <v>80</v>
      </c>
      <c r="B165" s="49">
        <f>B160+C160</f>
        <v>247787.61999999994</v>
      </c>
      <c r="C165" s="49">
        <f>D160+E160</f>
        <v>172843.5</v>
      </c>
      <c r="D165" s="49">
        <f>F160+G160</f>
        <v>191321.46000000002</v>
      </c>
      <c r="E165" s="49">
        <f>H160+I160</f>
        <v>190141.71</v>
      </c>
      <c r="F165" s="49">
        <f>J160+K160</f>
        <v>190141.72999999998</v>
      </c>
      <c r="G165" s="49">
        <f>L160+M160</f>
        <v>190141.88</v>
      </c>
      <c r="H165" s="49">
        <f>N160+O160</f>
        <v>186586</v>
      </c>
      <c r="I165" s="49">
        <f>P160+Q160</f>
        <v>186585.94</v>
      </c>
      <c r="J165" s="49">
        <f>R160+S160</f>
        <v>186585.96000000005</v>
      </c>
      <c r="K165" s="49">
        <f>T160+U160</f>
        <v>186585.94000000003</v>
      </c>
      <c r="L165" s="49">
        <f>V160+W160</f>
        <v>186585.95999999996</v>
      </c>
      <c r="M165" s="49">
        <f>X160+Y160</f>
        <v>186585.69</v>
      </c>
      <c r="N165" s="49">
        <f>Z160+AA160</f>
        <v>176962.75</v>
      </c>
      <c r="O165" s="49">
        <f>AB160+AC160</f>
        <v>176962.74</v>
      </c>
      <c r="P165" s="49">
        <f>AD160+AE160</f>
        <v>176962.75000000003</v>
      </c>
      <c r="Q165" s="49">
        <f>AF160+AG160</f>
        <v>176962.75</v>
      </c>
      <c r="R165" s="49">
        <f>AH160+AI160</f>
        <v>176962.8</v>
      </c>
      <c r="S165" s="49">
        <f>AJ160+AK160</f>
        <v>176962.73999999993</v>
      </c>
      <c r="T165" s="49">
        <f>AL160+AM160</f>
        <v>176962.72999999998</v>
      </c>
      <c r="U165" s="49">
        <f>AN160+AO160</f>
        <v>176962.92000000004</v>
      </c>
      <c r="V165" s="49">
        <f>AP160+AQ160</f>
        <v>176962.78000000003</v>
      </c>
      <c r="W165" s="49">
        <f>AR160+AS160</f>
        <v>176962.76000000004</v>
      </c>
      <c r="X165" s="49">
        <f>AT160+AU160</f>
        <v>176962.76</v>
      </c>
      <c r="Y165" s="49">
        <f>AV160+AW160</f>
        <v>176962.75</v>
      </c>
      <c r="Z165" s="49">
        <f>AX160+AY160</f>
        <v>176962.71000000002</v>
      </c>
      <c r="AA165" s="49">
        <f>AZ160+BA160</f>
        <v>176962.12999999995</v>
      </c>
      <c r="AB165" s="49">
        <f>BB160+BC160</f>
        <v>176962.76</v>
      </c>
      <c r="AC165" s="49">
        <f>BD160+BE160</f>
        <v>176962.74000000002</v>
      </c>
      <c r="AD165" s="49">
        <f>BF160+BG160</f>
        <v>176962.75000000006</v>
      </c>
      <c r="AE165" s="49">
        <f>BH160+BI160</f>
        <v>176962.78999999992</v>
      </c>
      <c r="AF165" s="49">
        <f>BJ160+BK160</f>
        <v>176962.77000000002</v>
      </c>
      <c r="AG165" s="49">
        <f>BL160+BM160</f>
        <v>0</v>
      </c>
      <c r="AH165" s="40"/>
      <c r="AI165" s="40"/>
      <c r="AJ165" s="40"/>
      <c r="AK165" s="40"/>
      <c r="AN165" s="40"/>
      <c r="AO165" s="40"/>
      <c r="AP165" s="40"/>
      <c r="AQ165" s="40"/>
      <c r="AR165" s="40"/>
      <c r="AS165" s="40"/>
    </row>
    <row r="166" spans="1:45" s="42" customFormat="1" x14ac:dyDescent="0.35">
      <c r="A166" s="40"/>
      <c r="B166" s="40"/>
      <c r="C166" s="40"/>
      <c r="D166" s="40"/>
      <c r="E166" s="40"/>
      <c r="F166" s="40"/>
      <c r="G166" s="40"/>
      <c r="H166" s="40"/>
      <c r="I166" s="40"/>
      <c r="J166" s="3"/>
      <c r="K166" s="3"/>
      <c r="L166" s="3"/>
      <c r="M166" s="3"/>
      <c r="N166" s="3"/>
      <c r="O166" s="3"/>
      <c r="P166" s="3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3"/>
      <c r="AC166" s="40"/>
      <c r="AD166" s="40"/>
      <c r="AE166" s="40"/>
      <c r="AF166" s="40"/>
      <c r="AG166" s="40"/>
      <c r="AH166" s="40"/>
      <c r="AI166" s="40"/>
      <c r="AJ166" s="40"/>
      <c r="AK166" s="40"/>
      <c r="AN166" s="40"/>
      <c r="AO166" s="40"/>
      <c r="AP166" s="40"/>
      <c r="AQ166" s="40"/>
      <c r="AR166" s="40"/>
      <c r="AS166" s="40"/>
    </row>
    <row r="167" spans="1:45" s="39" customFormat="1" x14ac:dyDescent="0.35">
      <c r="A167" s="20"/>
      <c r="B167" s="19">
        <v>2014</v>
      </c>
      <c r="C167" s="19">
        <f>B167+1</f>
        <v>2015</v>
      </c>
      <c r="D167" s="19">
        <f t="shared" ref="D167:AG167" si="182">C167+1</f>
        <v>2016</v>
      </c>
      <c r="E167" s="19">
        <f t="shared" si="182"/>
        <v>2017</v>
      </c>
      <c r="F167" s="19">
        <f t="shared" si="182"/>
        <v>2018</v>
      </c>
      <c r="G167" s="19">
        <f t="shared" si="182"/>
        <v>2019</v>
      </c>
      <c r="H167" s="19">
        <f t="shared" si="182"/>
        <v>2020</v>
      </c>
      <c r="I167" s="19">
        <f t="shared" si="182"/>
        <v>2021</v>
      </c>
      <c r="J167" s="19">
        <f t="shared" si="182"/>
        <v>2022</v>
      </c>
      <c r="K167" s="19">
        <f t="shared" si="182"/>
        <v>2023</v>
      </c>
      <c r="L167" s="19">
        <f t="shared" si="182"/>
        <v>2024</v>
      </c>
      <c r="M167" s="19">
        <f t="shared" si="182"/>
        <v>2025</v>
      </c>
      <c r="N167" s="19">
        <f t="shared" si="182"/>
        <v>2026</v>
      </c>
      <c r="O167" s="19">
        <f t="shared" si="182"/>
        <v>2027</v>
      </c>
      <c r="P167" s="19">
        <f t="shared" si="182"/>
        <v>2028</v>
      </c>
      <c r="Q167" s="19">
        <f t="shared" si="182"/>
        <v>2029</v>
      </c>
      <c r="R167" s="19">
        <f t="shared" si="182"/>
        <v>2030</v>
      </c>
      <c r="S167" s="19">
        <f t="shared" si="182"/>
        <v>2031</v>
      </c>
      <c r="T167" s="19">
        <f t="shared" si="182"/>
        <v>2032</v>
      </c>
      <c r="U167" s="19">
        <f t="shared" si="182"/>
        <v>2033</v>
      </c>
      <c r="V167" s="19">
        <f t="shared" si="182"/>
        <v>2034</v>
      </c>
      <c r="W167" s="19">
        <f t="shared" si="182"/>
        <v>2035</v>
      </c>
      <c r="X167" s="19">
        <f t="shared" si="182"/>
        <v>2036</v>
      </c>
      <c r="Y167" s="19">
        <f t="shared" si="182"/>
        <v>2037</v>
      </c>
      <c r="Z167" s="19">
        <f t="shared" si="182"/>
        <v>2038</v>
      </c>
      <c r="AA167" s="19">
        <f t="shared" si="182"/>
        <v>2039</v>
      </c>
      <c r="AB167" s="19">
        <f t="shared" si="182"/>
        <v>2040</v>
      </c>
      <c r="AC167" s="19">
        <f t="shared" si="182"/>
        <v>2041</v>
      </c>
      <c r="AD167" s="19">
        <f t="shared" si="182"/>
        <v>2042</v>
      </c>
      <c r="AE167" s="19">
        <f t="shared" si="182"/>
        <v>2043</v>
      </c>
      <c r="AF167" s="19">
        <f t="shared" si="182"/>
        <v>2044</v>
      </c>
      <c r="AG167" s="19">
        <f t="shared" si="182"/>
        <v>2045</v>
      </c>
      <c r="AH167" s="21"/>
      <c r="AI167" s="21"/>
      <c r="AJ167" s="21"/>
      <c r="AK167" s="20"/>
      <c r="AN167" s="20"/>
      <c r="AO167" s="20"/>
      <c r="AP167" s="20"/>
      <c r="AQ167" s="20"/>
      <c r="AR167" s="20"/>
      <c r="AS167" s="20"/>
    </row>
    <row r="168" spans="1:45" s="39" customFormat="1" x14ac:dyDescent="0.35">
      <c r="A168" s="20" t="s">
        <v>59</v>
      </c>
      <c r="B168" s="20">
        <f>B164-B163</f>
        <v>-58341.590000000084</v>
      </c>
      <c r="C168" s="49">
        <f t="shared" ref="C168:AG168" si="183">C164-C163</f>
        <v>-63378.860000000044</v>
      </c>
      <c r="D168" s="49">
        <f t="shared" si="183"/>
        <v>-63315.839999999909</v>
      </c>
      <c r="E168" s="49">
        <f t="shared" si="183"/>
        <v>-63345.859999999986</v>
      </c>
      <c r="F168" s="49">
        <f t="shared" si="183"/>
        <v>-67070.400000000081</v>
      </c>
      <c r="G168" s="49">
        <f t="shared" si="183"/>
        <v>-63612.870000000054</v>
      </c>
      <c r="H168" s="49">
        <f t="shared" si="183"/>
        <v>-63315.799999999988</v>
      </c>
      <c r="I168" s="49">
        <f t="shared" si="183"/>
        <v>-63315.729999999981</v>
      </c>
      <c r="J168" s="49">
        <f t="shared" si="183"/>
        <v>-39882.470000000059</v>
      </c>
      <c r="K168" s="49">
        <f t="shared" si="183"/>
        <v>2486.1900000001187</v>
      </c>
      <c r="L168" s="49">
        <f t="shared" si="183"/>
        <v>8529.1000000000058</v>
      </c>
      <c r="M168" s="49">
        <f t="shared" si="183"/>
        <v>8528.9599999999627</v>
      </c>
      <c r="N168" s="49">
        <f t="shared" si="183"/>
        <v>8531.1500000000524</v>
      </c>
      <c r="O168" s="49">
        <f t="shared" si="183"/>
        <v>8528.9799999999814</v>
      </c>
      <c r="P168" s="49">
        <f t="shared" si="183"/>
        <v>8529.1500000000233</v>
      </c>
      <c r="Q168" s="49">
        <f t="shared" si="183"/>
        <v>8529.0800000000454</v>
      </c>
      <c r="R168" s="49">
        <f t="shared" si="183"/>
        <v>8529.1000000000349</v>
      </c>
      <c r="S168" s="49">
        <f t="shared" si="183"/>
        <v>8529.1399999999849</v>
      </c>
      <c r="T168" s="49">
        <f t="shared" si="183"/>
        <v>145047.13999999998</v>
      </c>
      <c r="U168" s="49">
        <f t="shared" si="183"/>
        <v>156746.56000000003</v>
      </c>
      <c r="V168" s="49">
        <f t="shared" si="183"/>
        <v>182905.27000000002</v>
      </c>
      <c r="W168" s="49">
        <f t="shared" si="183"/>
        <v>74367.000000000015</v>
      </c>
      <c r="X168" s="49">
        <f t="shared" si="183"/>
        <v>74366.97</v>
      </c>
      <c r="Y168" s="49">
        <f t="shared" si="183"/>
        <v>74366.98</v>
      </c>
      <c r="Z168" s="49">
        <f t="shared" si="183"/>
        <v>74366.98</v>
      </c>
      <c r="AA168" s="49">
        <f t="shared" si="183"/>
        <v>74367.149999999994</v>
      </c>
      <c r="AB168" s="49">
        <f t="shared" si="183"/>
        <v>74366.98000000001</v>
      </c>
      <c r="AC168" s="49">
        <f t="shared" si="183"/>
        <v>74366.989999999991</v>
      </c>
      <c r="AD168" s="49">
        <f t="shared" si="183"/>
        <v>74366.95</v>
      </c>
      <c r="AE168" s="49">
        <f t="shared" si="183"/>
        <v>74366.989999999991</v>
      </c>
      <c r="AF168" s="49">
        <f t="shared" si="183"/>
        <v>37183.32</v>
      </c>
      <c r="AG168" s="49">
        <f t="shared" si="183"/>
        <v>0</v>
      </c>
      <c r="AH168" s="20"/>
      <c r="AI168" s="20"/>
      <c r="AJ168" s="20"/>
      <c r="AK168" s="20"/>
      <c r="AN168" s="20"/>
      <c r="AO168" s="20"/>
      <c r="AP168" s="20"/>
      <c r="AQ168" s="20"/>
      <c r="AR168" s="20"/>
      <c r="AS168" s="20"/>
    </row>
    <row r="169" spans="1:45" s="50" customFormat="1" x14ac:dyDescent="0.35">
      <c r="A169" s="49" t="s">
        <v>81</v>
      </c>
      <c r="B169" s="49">
        <f>B165-B164</f>
        <v>-25540.559999999998</v>
      </c>
      <c r="C169" s="49">
        <f t="shared" ref="C169:AG169" si="184">C165-C164</f>
        <v>-91964.12</v>
      </c>
      <c r="D169" s="49">
        <f t="shared" si="184"/>
        <v>-72591.359999999986</v>
      </c>
      <c r="E169" s="49">
        <f t="shared" si="184"/>
        <v>-72591.51999999999</v>
      </c>
      <c r="F169" s="49">
        <f t="shared" si="184"/>
        <v>-68836.94</v>
      </c>
      <c r="G169" s="49">
        <f t="shared" si="184"/>
        <v>-5645.1699999999837</v>
      </c>
      <c r="H169" s="49">
        <f t="shared" si="184"/>
        <v>-5942.25</v>
      </c>
      <c r="I169" s="49">
        <f t="shared" si="184"/>
        <v>-5942.2399999999907</v>
      </c>
      <c r="J169" s="49">
        <f t="shared" si="184"/>
        <v>-5942.219999999943</v>
      </c>
      <c r="K169" s="49">
        <f t="shared" si="184"/>
        <v>-5942.1800000000221</v>
      </c>
      <c r="L169" s="49">
        <f t="shared" si="184"/>
        <v>-5942.2300000000396</v>
      </c>
      <c r="M169" s="49">
        <f t="shared" si="184"/>
        <v>-5942.070000000007</v>
      </c>
      <c r="N169" s="49">
        <f t="shared" si="184"/>
        <v>-5942.2799999999988</v>
      </c>
      <c r="O169" s="49">
        <f t="shared" si="184"/>
        <v>-5942.1199999999953</v>
      </c>
      <c r="P169" s="49">
        <f t="shared" si="184"/>
        <v>-5942.2499999999709</v>
      </c>
      <c r="Q169" s="49">
        <f t="shared" si="184"/>
        <v>-5942.210000000021</v>
      </c>
      <c r="R169" s="49">
        <f t="shared" si="184"/>
        <v>-5942.1800000000221</v>
      </c>
      <c r="S169" s="49">
        <f t="shared" si="184"/>
        <v>-5942.2300000000396</v>
      </c>
      <c r="T169" s="49">
        <f t="shared" si="184"/>
        <v>-5942.570000000007</v>
      </c>
      <c r="U169" s="49">
        <f t="shared" si="184"/>
        <v>-5942.109999999986</v>
      </c>
      <c r="V169" s="49">
        <f t="shared" si="184"/>
        <v>-5942.4899999999907</v>
      </c>
      <c r="W169" s="49">
        <f t="shared" si="184"/>
        <v>102595.76000000002</v>
      </c>
      <c r="X169" s="49">
        <f t="shared" si="184"/>
        <v>102595.79000000001</v>
      </c>
      <c r="Y169" s="49">
        <f t="shared" si="184"/>
        <v>102595.77</v>
      </c>
      <c r="Z169" s="49">
        <f t="shared" si="184"/>
        <v>102595.73000000003</v>
      </c>
      <c r="AA169" s="49">
        <f t="shared" si="184"/>
        <v>102594.97999999995</v>
      </c>
      <c r="AB169" s="49">
        <f t="shared" si="184"/>
        <v>102595.78</v>
      </c>
      <c r="AC169" s="49">
        <f t="shared" si="184"/>
        <v>102595.75000000003</v>
      </c>
      <c r="AD169" s="49">
        <f t="shared" si="184"/>
        <v>102595.80000000006</v>
      </c>
      <c r="AE169" s="49">
        <f t="shared" si="184"/>
        <v>102595.79999999993</v>
      </c>
      <c r="AF169" s="49">
        <f t="shared" si="184"/>
        <v>139779.45000000001</v>
      </c>
      <c r="AG169" s="49">
        <f t="shared" si="184"/>
        <v>0</v>
      </c>
      <c r="AH169" s="49"/>
      <c r="AI169" s="49"/>
      <c r="AJ169" s="49"/>
      <c r="AK169" s="49"/>
      <c r="AN169" s="49"/>
      <c r="AO169" s="49"/>
      <c r="AP169" s="49"/>
      <c r="AQ169" s="49"/>
      <c r="AR169" s="49"/>
      <c r="AS169" s="49"/>
    </row>
    <row r="170" spans="1:45" s="39" customFormat="1" x14ac:dyDescent="0.35">
      <c r="A170" s="20" t="s">
        <v>60</v>
      </c>
      <c r="B170" s="49">
        <f>B165-B163</f>
        <v>-83882.150000000081</v>
      </c>
      <c r="C170" s="49">
        <f t="shared" ref="C170:AG170" si="185">C165-C163</f>
        <v>-155342.98000000004</v>
      </c>
      <c r="D170" s="49">
        <f t="shared" si="185"/>
        <v>-135907.1999999999</v>
      </c>
      <c r="E170" s="49">
        <f t="shared" si="185"/>
        <v>-135937.37999999998</v>
      </c>
      <c r="F170" s="49">
        <f t="shared" si="185"/>
        <v>-135907.34000000008</v>
      </c>
      <c r="G170" s="49">
        <f t="shared" si="185"/>
        <v>-69258.040000000037</v>
      </c>
      <c r="H170" s="49">
        <f t="shared" si="185"/>
        <v>-69258.049999999988</v>
      </c>
      <c r="I170" s="49">
        <f t="shared" si="185"/>
        <v>-69257.969999999972</v>
      </c>
      <c r="J170" s="49">
        <f t="shared" si="185"/>
        <v>-45824.69</v>
      </c>
      <c r="K170" s="49">
        <f t="shared" si="185"/>
        <v>-3455.9899999999034</v>
      </c>
      <c r="L170" s="49">
        <f t="shared" si="185"/>
        <v>2586.8699999999662</v>
      </c>
      <c r="M170" s="49">
        <f t="shared" si="185"/>
        <v>2586.8899999999558</v>
      </c>
      <c r="N170" s="49">
        <f t="shared" si="185"/>
        <v>2588.8700000000536</v>
      </c>
      <c r="O170" s="49">
        <f t="shared" si="185"/>
        <v>2586.859999999986</v>
      </c>
      <c r="P170" s="49">
        <f t="shared" si="185"/>
        <v>2586.9000000000524</v>
      </c>
      <c r="Q170" s="49">
        <f t="shared" si="185"/>
        <v>2586.8700000000244</v>
      </c>
      <c r="R170" s="49">
        <f t="shared" si="185"/>
        <v>2586.9200000000128</v>
      </c>
      <c r="S170" s="49">
        <f t="shared" si="185"/>
        <v>2586.9099999999453</v>
      </c>
      <c r="T170" s="49">
        <f t="shared" si="185"/>
        <v>139104.56999999998</v>
      </c>
      <c r="U170" s="49">
        <f t="shared" si="185"/>
        <v>150804.45000000004</v>
      </c>
      <c r="V170" s="49">
        <f t="shared" si="185"/>
        <v>176962.78000000003</v>
      </c>
      <c r="W170" s="49">
        <f t="shared" si="185"/>
        <v>176962.76000000004</v>
      </c>
      <c r="X170" s="49">
        <f t="shared" si="185"/>
        <v>176962.76</v>
      </c>
      <c r="Y170" s="49">
        <f t="shared" si="185"/>
        <v>176962.75</v>
      </c>
      <c r="Z170" s="49">
        <f t="shared" si="185"/>
        <v>176962.71000000002</v>
      </c>
      <c r="AA170" s="49">
        <f t="shared" si="185"/>
        <v>176962.12999999995</v>
      </c>
      <c r="AB170" s="49">
        <f t="shared" si="185"/>
        <v>176962.76</v>
      </c>
      <c r="AC170" s="49">
        <f t="shared" si="185"/>
        <v>176962.74000000002</v>
      </c>
      <c r="AD170" s="49">
        <f t="shared" si="185"/>
        <v>176962.75000000006</v>
      </c>
      <c r="AE170" s="49">
        <f t="shared" si="185"/>
        <v>176962.78999999992</v>
      </c>
      <c r="AF170" s="49">
        <f t="shared" si="185"/>
        <v>176962.77000000002</v>
      </c>
      <c r="AG170" s="49">
        <f t="shared" si="185"/>
        <v>0</v>
      </c>
      <c r="AH170" s="40"/>
      <c r="AI170" s="40"/>
      <c r="AJ170" s="40"/>
      <c r="AK170" s="20"/>
      <c r="AN170" s="20"/>
      <c r="AO170" s="20"/>
      <c r="AP170" s="20"/>
      <c r="AQ170" s="20"/>
      <c r="AR170" s="20"/>
      <c r="AS170" s="20"/>
    </row>
    <row r="173" spans="1:45" x14ac:dyDescent="0.35">
      <c r="A173" s="40" t="s">
        <v>64</v>
      </c>
      <c r="B173" s="2">
        <f>DF79</f>
        <v>4311021.25</v>
      </c>
    </row>
    <row r="174" spans="1:45" x14ac:dyDescent="0.35">
      <c r="A174" s="40" t="s">
        <v>68</v>
      </c>
      <c r="B174" s="2">
        <f>DD77</f>
        <v>1368733.5199999996</v>
      </c>
    </row>
    <row r="175" spans="1:45" x14ac:dyDescent="0.35">
      <c r="A175" s="40" t="s">
        <v>62</v>
      </c>
      <c r="B175" s="40">
        <f>B173-B174</f>
        <v>2942287.7300000004</v>
      </c>
    </row>
    <row r="176" spans="1:45" x14ac:dyDescent="0.35">
      <c r="A176" s="40" t="s">
        <v>65</v>
      </c>
      <c r="B176" s="2">
        <f>FG114</f>
        <v>5027347.9600000028</v>
      </c>
    </row>
    <row r="177" spans="1:4" x14ac:dyDescent="0.35">
      <c r="A177" s="40" t="s">
        <v>66</v>
      </c>
      <c r="B177" s="2">
        <f>FG112</f>
        <v>2082124.5899999994</v>
      </c>
    </row>
    <row r="178" spans="1:4" x14ac:dyDescent="0.35">
      <c r="A178" s="40" t="s">
        <v>67</v>
      </c>
      <c r="B178" s="40">
        <f>B176-B177</f>
        <v>2945223.3700000034</v>
      </c>
    </row>
    <row r="179" spans="1:4" x14ac:dyDescent="0.35">
      <c r="A179" s="40" t="s">
        <v>69</v>
      </c>
      <c r="B179" s="40">
        <f>FI149</f>
        <v>5664185.2700000005</v>
      </c>
    </row>
    <row r="180" spans="1:4" x14ac:dyDescent="0.35">
      <c r="A180" s="40" t="s">
        <v>70</v>
      </c>
      <c r="B180" s="40">
        <f>FI150</f>
        <v>2718961.9000000004</v>
      </c>
    </row>
    <row r="181" spans="1:4" x14ac:dyDescent="0.35">
      <c r="A181" s="40" t="s">
        <v>71</v>
      </c>
      <c r="B181" s="40">
        <f>B179-B180</f>
        <v>2945223.37</v>
      </c>
    </row>
    <row r="183" spans="1:4" x14ac:dyDescent="0.35">
      <c r="B183" s="2" t="s">
        <v>50</v>
      </c>
      <c r="C183" s="2" t="s">
        <v>72</v>
      </c>
      <c r="D183" s="2" t="s">
        <v>73</v>
      </c>
    </row>
    <row r="184" spans="1:4" x14ac:dyDescent="0.35">
      <c r="A184" s="49" t="s">
        <v>75</v>
      </c>
      <c r="B184" s="2">
        <f>B173</f>
        <v>4311021.25</v>
      </c>
      <c r="C184" s="2">
        <f>B176</f>
        <v>5027347.9600000028</v>
      </c>
      <c r="D184" s="2">
        <f>B179</f>
        <v>5664185.2700000005</v>
      </c>
    </row>
    <row r="185" spans="1:4" x14ac:dyDescent="0.35">
      <c r="A185" s="2" t="s">
        <v>74</v>
      </c>
      <c r="B185" s="2">
        <f>B174</f>
        <v>1368733.5199999996</v>
      </c>
      <c r="C185" s="2">
        <f>B177</f>
        <v>2082124.5899999994</v>
      </c>
      <c r="D185" s="2">
        <f>B180</f>
        <v>2718961.9000000004</v>
      </c>
    </row>
    <row r="186" spans="1:4" x14ac:dyDescent="0.35">
      <c r="A186" s="49" t="s">
        <v>63</v>
      </c>
      <c r="B186" s="2">
        <f>B184-B185</f>
        <v>2942287.7300000004</v>
      </c>
      <c r="C186" s="40">
        <f t="shared" ref="C186:D186" si="186">C184-C185</f>
        <v>2945223.3700000034</v>
      </c>
      <c r="D186" s="40">
        <f t="shared" si="186"/>
        <v>2945223.37</v>
      </c>
    </row>
    <row r="188" spans="1:4" x14ac:dyDescent="0.35">
      <c r="A188" s="49"/>
      <c r="D188" s="2">
        <f>D184-B184</f>
        <v>1353164.0200000005</v>
      </c>
    </row>
    <row r="189" spans="1:4" x14ac:dyDescent="0.35">
      <c r="A189" s="49"/>
    </row>
    <row r="190" spans="1:4" x14ac:dyDescent="0.35">
      <c r="A190" s="49"/>
    </row>
  </sheetData>
  <sheetProtection algorithmName="SHA-512" hashValue="wYfEPYAN9UVEPAkATw0cnhntPdQIfKWFXKTxn1f08zcfMFcLATw3lhsJtaXqKrOPBZr1fYosC5yIf9MuTP6ufw==" saltValue="yGIVandkoNp/ZzLBxt5OSA==" spinCount="100000" sheet="1" objects="1" scenarios="1"/>
  <mergeCells count="206">
    <mergeCell ref="FH116:FI116"/>
    <mergeCell ref="DV116:DW116"/>
    <mergeCell ref="DX116:DY116"/>
    <mergeCell ref="EA116:EB116"/>
    <mergeCell ref="EC116:ED116"/>
    <mergeCell ref="EF116:EG116"/>
    <mergeCell ref="EH116:EI116"/>
    <mergeCell ref="EK116:EL116"/>
    <mergeCell ref="EM116:EN116"/>
    <mergeCell ref="EP116:EQ116"/>
    <mergeCell ref="ER116:ES116"/>
    <mergeCell ref="EU116:EV116"/>
    <mergeCell ref="EW116:EX116"/>
    <mergeCell ref="EZ116:FA116"/>
    <mergeCell ref="FB116:FC116"/>
    <mergeCell ref="FE116:FF116"/>
    <mergeCell ref="DB116:DC116"/>
    <mergeCell ref="DD116:DE116"/>
    <mergeCell ref="DL116:DM116"/>
    <mergeCell ref="DN116:DO116"/>
    <mergeCell ref="DQ116:DR116"/>
    <mergeCell ref="DS116:DT116"/>
    <mergeCell ref="CM116:CN116"/>
    <mergeCell ref="CO116:CP116"/>
    <mergeCell ref="CR116:CS116"/>
    <mergeCell ref="CT116:CU116"/>
    <mergeCell ref="CW116:CX116"/>
    <mergeCell ref="CY116:CZ116"/>
    <mergeCell ref="BX116:BY116"/>
    <mergeCell ref="BZ116:CA116"/>
    <mergeCell ref="CC116:CD116"/>
    <mergeCell ref="CE116:CF116"/>
    <mergeCell ref="CH116:CI116"/>
    <mergeCell ref="CJ116:CK116"/>
    <mergeCell ref="BI116:BJ116"/>
    <mergeCell ref="BK116:BL116"/>
    <mergeCell ref="BN116:BO116"/>
    <mergeCell ref="BP116:BQ116"/>
    <mergeCell ref="BS116:BT116"/>
    <mergeCell ref="BU116:BV116"/>
    <mergeCell ref="AT116:AU116"/>
    <mergeCell ref="AV116:AW116"/>
    <mergeCell ref="AY116:AZ116"/>
    <mergeCell ref="BA116:BB116"/>
    <mergeCell ref="BD116:BE116"/>
    <mergeCell ref="BF116:BG116"/>
    <mergeCell ref="AE116:AF116"/>
    <mergeCell ref="AG116:AH116"/>
    <mergeCell ref="AJ116:AK116"/>
    <mergeCell ref="AL116:AM116"/>
    <mergeCell ref="AO116:AP116"/>
    <mergeCell ref="AQ116:AR116"/>
    <mergeCell ref="W81:X81"/>
    <mergeCell ref="Z81:AA81"/>
    <mergeCell ref="AB81:AC81"/>
    <mergeCell ref="M116:N116"/>
    <mergeCell ref="P116:Q116"/>
    <mergeCell ref="R116:S116"/>
    <mergeCell ref="U116:V116"/>
    <mergeCell ref="W116:X116"/>
    <mergeCell ref="Z116:AA116"/>
    <mergeCell ref="AR1:AS1"/>
    <mergeCell ref="U1:V1"/>
    <mergeCell ref="AB1:AC1"/>
    <mergeCell ref="R1:S1"/>
    <mergeCell ref="W1:X1"/>
    <mergeCell ref="M81:N81"/>
    <mergeCell ref="P81:Q81"/>
    <mergeCell ref="AG24:AH24"/>
    <mergeCell ref="AE1:AF1"/>
    <mergeCell ref="AG1:AH1"/>
    <mergeCell ref="AK1:AL1"/>
    <mergeCell ref="AM1:AN1"/>
    <mergeCell ref="AO1:AP1"/>
    <mergeCell ref="AR24:AS24"/>
    <mergeCell ref="R46:S46"/>
    <mergeCell ref="U46:V46"/>
    <mergeCell ref="W46:X46"/>
    <mergeCell ref="AQ46:AR46"/>
    <mergeCell ref="R24:S24"/>
    <mergeCell ref="U24:V24"/>
    <mergeCell ref="W24:X24"/>
    <mergeCell ref="AB24:AC24"/>
    <mergeCell ref="AE24:AF24"/>
    <mergeCell ref="Z46:AA46"/>
    <mergeCell ref="AK24:AL24"/>
    <mergeCell ref="AM24:AN24"/>
    <mergeCell ref="AO24:AP24"/>
    <mergeCell ref="AV81:AW81"/>
    <mergeCell ref="AY81:AZ81"/>
    <mergeCell ref="BA81:BB81"/>
    <mergeCell ref="BD81:BE81"/>
    <mergeCell ref="BI81:BJ81"/>
    <mergeCell ref="AG81:AH81"/>
    <mergeCell ref="AJ81:AK81"/>
    <mergeCell ref="AL81:AM81"/>
    <mergeCell ref="AO81:AP81"/>
    <mergeCell ref="AQ81:AR81"/>
    <mergeCell ref="AT81:AU81"/>
    <mergeCell ref="BF81:BG81"/>
    <mergeCell ref="BA46:BB46"/>
    <mergeCell ref="BD46:BE46"/>
    <mergeCell ref="BF46:BG46"/>
    <mergeCell ref="AG46:AH46"/>
    <mergeCell ref="AJ46:AK46"/>
    <mergeCell ref="AL46:AM46"/>
    <mergeCell ref="AO46:AP46"/>
    <mergeCell ref="DV81:DW81"/>
    <mergeCell ref="DX81:DY81"/>
    <mergeCell ref="EA81:EB81"/>
    <mergeCell ref="EC81:ED81"/>
    <mergeCell ref="EF81:EG81"/>
    <mergeCell ref="EH81:EI81"/>
    <mergeCell ref="EK81:EL81"/>
    <mergeCell ref="CO81:CP81"/>
    <mergeCell ref="CR81:CS81"/>
    <mergeCell ref="CT81:CU81"/>
    <mergeCell ref="CW81:CX81"/>
    <mergeCell ref="CY81:CZ81"/>
    <mergeCell ref="DB81:DC81"/>
    <mergeCell ref="DD81:DE81"/>
    <mergeCell ref="DL81:DM81"/>
    <mergeCell ref="DN81:DO81"/>
    <mergeCell ref="DG81:DH81"/>
    <mergeCell ref="DI81:DJ81"/>
    <mergeCell ref="EM81:EN81"/>
    <mergeCell ref="EP81:EQ81"/>
    <mergeCell ref="ER81:ES81"/>
    <mergeCell ref="EU81:EV81"/>
    <mergeCell ref="EW81:EX81"/>
    <mergeCell ref="EZ81:FA81"/>
    <mergeCell ref="FB81:FC81"/>
    <mergeCell ref="FE81:FF81"/>
    <mergeCell ref="FH81:FI81"/>
    <mergeCell ref="FB46:FC46"/>
    <mergeCell ref="FE46:FF46"/>
    <mergeCell ref="FH46:FI46"/>
    <mergeCell ref="P46:Q46"/>
    <mergeCell ref="M46:N46"/>
    <mergeCell ref="EK46:EL46"/>
    <mergeCell ref="EM46:EN46"/>
    <mergeCell ref="EP46:EQ46"/>
    <mergeCell ref="ER46:ES46"/>
    <mergeCell ref="EU46:EV46"/>
    <mergeCell ref="EW46:EX46"/>
    <mergeCell ref="DV46:DW46"/>
    <mergeCell ref="DX46:DY46"/>
    <mergeCell ref="EA46:EB46"/>
    <mergeCell ref="EC46:ED46"/>
    <mergeCell ref="EF46:EG46"/>
    <mergeCell ref="EH46:EI46"/>
    <mergeCell ref="EZ46:FA46"/>
    <mergeCell ref="DL46:DM46"/>
    <mergeCell ref="DN46:DO46"/>
    <mergeCell ref="DQ46:DR46"/>
    <mergeCell ref="AE46:AF46"/>
    <mergeCell ref="CC46:CD46"/>
    <mergeCell ref="AB46:AC46"/>
    <mergeCell ref="DS46:DT46"/>
    <mergeCell ref="CM46:CN46"/>
    <mergeCell ref="CO46:CP46"/>
    <mergeCell ref="J46:K46"/>
    <mergeCell ref="DG46:DH46"/>
    <mergeCell ref="DI46:DJ46"/>
    <mergeCell ref="J81:K81"/>
    <mergeCell ref="DB46:DC46"/>
    <mergeCell ref="DD46:DE46"/>
    <mergeCell ref="BX46:BY46"/>
    <mergeCell ref="BZ46:CA46"/>
    <mergeCell ref="AT46:AU46"/>
    <mergeCell ref="AV46:AW46"/>
    <mergeCell ref="AY46:AZ46"/>
    <mergeCell ref="DQ81:DR81"/>
    <mergeCell ref="DS81:DT81"/>
    <mergeCell ref="CE81:CF81"/>
    <mergeCell ref="CH81:CI81"/>
    <mergeCell ref="CJ81:CK81"/>
    <mergeCell ref="CM81:CN81"/>
    <mergeCell ref="BK81:BL81"/>
    <mergeCell ref="BN81:BO81"/>
    <mergeCell ref="BP81:BQ81"/>
    <mergeCell ref="BS81:BT81"/>
    <mergeCell ref="J116:K116"/>
    <mergeCell ref="DG116:DH116"/>
    <mergeCell ref="DI116:DJ116"/>
    <mergeCell ref="CR46:CS46"/>
    <mergeCell ref="CT46:CU46"/>
    <mergeCell ref="CW46:CX46"/>
    <mergeCell ref="CY46:CZ46"/>
    <mergeCell ref="CE46:CF46"/>
    <mergeCell ref="CH46:CI46"/>
    <mergeCell ref="CJ46:CK46"/>
    <mergeCell ref="BI46:BJ46"/>
    <mergeCell ref="BK46:BL46"/>
    <mergeCell ref="BN46:BO46"/>
    <mergeCell ref="BP46:BQ46"/>
    <mergeCell ref="BS46:BT46"/>
    <mergeCell ref="BU46:BV46"/>
    <mergeCell ref="BU81:BV81"/>
    <mergeCell ref="BX81:BY81"/>
    <mergeCell ref="BZ81:CA81"/>
    <mergeCell ref="CC81:CD81"/>
    <mergeCell ref="AE81:AF81"/>
    <mergeCell ref="AB116:AC116"/>
    <mergeCell ref="R81:S81"/>
    <mergeCell ref="U81:V8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7" workbookViewId="0">
      <selection activeCell="T125" sqref="T12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Foglio4</vt:lpstr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</dc:creator>
  <cp:lastModifiedBy>Io</cp:lastModifiedBy>
  <cp:lastPrinted>2015-07-07T22:12:02Z</cp:lastPrinted>
  <dcterms:created xsi:type="dcterms:W3CDTF">2015-07-05T11:09:41Z</dcterms:created>
  <dcterms:modified xsi:type="dcterms:W3CDTF">2015-07-08T19:45:50Z</dcterms:modified>
</cp:coreProperties>
</file>